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9120" tabRatio="601" activeTab="3"/>
  </bookViews>
  <sheets>
    <sheet name="Gráfico 3213-3-0001 (Calizas d" sheetId="1" r:id="rId1"/>
    <sheet name="Gráf.Estadísticas (Calizas del" sheetId="2" r:id="rId2"/>
    <sheet name="Gráf.IndiceEstado (Calizas del" sheetId="3" r:id="rId3"/>
    <sheet name="PA 3213-3-0001" sheetId="4" r:id="rId4"/>
  </sheets>
  <definedNames/>
  <calcPr fullCalcOnLoad="1"/>
</workbook>
</file>

<file path=xl/sharedStrings.xml><?xml version="1.0" encoding="utf-8"?>
<sst xmlns="http://schemas.openxmlformats.org/spreadsheetml/2006/main" count="914" uniqueCount="85">
  <si>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</si>
  <si>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</si>
  <si>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</si>
  <si>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</si>
  <si>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</si>
  <si>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</si>
  <si>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</si>
  <si>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</si>
  <si>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</si>
  <si>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</si>
  <si>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</si>
  <si>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</si>
  <si>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</si>
  <si>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</si>
  <si>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</si>
  <si>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</si>
  <si>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</si>
  <si>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</si>
  <si>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</si>
  <si>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</si>
  <si>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</si>
  <si>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</si>
  <si>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</si>
  <si>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</si>
  <si>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</si>
  <si>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</si>
  <si>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</si>
  <si>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</si>
  <si>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</si>
  <si>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</si>
  <si>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</si>
  <si>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</si>
  <si>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</si>
  <si>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</si>
  <si>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</si>
  <si>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</si>
  <si>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</si>
  <si>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</si>
  <si>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</si>
  <si>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</si>
  <si>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POU TARTAREU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</si>
  <si>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</si>
  <si>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</si>
  <si>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</si>
  <si>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</si>
  <si>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</si>
  <si>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</si>
  <si>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</si>
  <si>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</si>
  <si>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</si>
  <si>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</si>
  <si>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</si>
  <si>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</si>
  <si>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</si>
  <si>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</si>
  <si>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Cretácico superior</t>
  </si>
  <si>
    <t>Nivel Estático</t>
  </si>
  <si>
    <t>SONDA MANUAL</t>
  </si>
  <si>
    <t>DESCONOCIDO</t>
  </si>
  <si>
    <t>COMUNIDAD AUTONOMA</t>
  </si>
  <si>
    <t>día y hora</t>
  </si>
  <si>
    <t>I.G.M.E.</t>
  </si>
  <si>
    <t>CHE (OPH)</t>
  </si>
  <si>
    <t>OTROS</t>
  </si>
  <si>
    <t>RED DE CALIDAD CHE</t>
  </si>
  <si>
    <t>RED MMA</t>
  </si>
  <si>
    <t>día</t>
  </si>
  <si>
    <t>Medido por el ACA el día que se iba a ir a medir para la Red MMA</t>
  </si>
  <si>
    <t>Me lo dan en el pueblo medido por el ACA</t>
  </si>
  <si>
    <t>Terminó de bombear a las 8.</t>
  </si>
  <si>
    <t>Recien parada la bomba</t>
  </si>
  <si>
    <t>Medido por el ACA</t>
  </si>
  <si>
    <t>Bombeando pozo de abastecimiento. Nivel 264,58 m</t>
  </si>
  <si>
    <t>Nivel piezometrico poco preciso. Parece tocar el fondo del pozo.</t>
  </si>
  <si>
    <t>Comienza a dar problemas las medicion</t>
  </si>
  <si>
    <t>Medicion realizada pocos minutos despues de parar el bombeo del pozo de abastecimiento.</t>
  </si>
  <si>
    <t>Canelles al 30 por ciento de llenado</t>
  </si>
  <si>
    <t>Pozo nuevo :275.92</t>
  </si>
  <si>
    <t>Pozo nuevo :267.95</t>
  </si>
  <si>
    <t>Pozo nuevo :263.76</t>
  </si>
  <si>
    <t>Medida tomada con el pozo nuevo de abastecimiento en funcionamiento</t>
  </si>
  <si>
    <t>CHE (S CONTROL Y VIGILANCIA DPH)</t>
  </si>
  <si>
    <t>El Ayuntamiento tiene un pozo a menos de 10 m con un sensor que marca la altura.</t>
  </si>
  <si>
    <t>El digital marcaba 250,06</t>
  </si>
  <si>
    <t>Pozo del Ayto en marcha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</si>
</sst>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7">
    <font>
      <sz val="10"/>
      <name val="Arial"/>
      <family val="0"/>
    </font>
    <font>
      <sz val="9.7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Evolución piezométrica en el punto 3213-3-0001 (POU TARTAREU)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1"/>
          <c:order val="0"/>
          <c:tx>
            <c:v>Nivel dinámico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3213-3-0001'!$A$3:$A$135</c:f>
              <c:strCache>
                <c:ptCount val="133"/>
                <c:pt idx="0">
                  <c:v>32611</c:v>
                </c:pt>
                <c:pt idx="1">
                  <c:v>32781</c:v>
                </c:pt>
                <c:pt idx="2">
                  <c:v>32907</c:v>
                </c:pt>
                <c:pt idx="3">
                  <c:v>33117</c:v>
                </c:pt>
                <c:pt idx="4">
                  <c:v>34227</c:v>
                </c:pt>
                <c:pt idx="5">
                  <c:v>34291</c:v>
                </c:pt>
                <c:pt idx="6">
                  <c:v>34386</c:v>
                </c:pt>
                <c:pt idx="7">
                  <c:v>34410</c:v>
                </c:pt>
                <c:pt idx="8">
                  <c:v>34446</c:v>
                </c:pt>
                <c:pt idx="9">
                  <c:v>34509</c:v>
                </c:pt>
                <c:pt idx="10">
                  <c:v>35110</c:v>
                </c:pt>
                <c:pt idx="11">
                  <c:v>35139</c:v>
                </c:pt>
                <c:pt idx="12">
                  <c:v>35170</c:v>
                </c:pt>
                <c:pt idx="13">
                  <c:v>35200</c:v>
                </c:pt>
                <c:pt idx="14">
                  <c:v>35200.833333333336</c:v>
                </c:pt>
                <c:pt idx="15">
                  <c:v>35200.833333333336</c:v>
                </c:pt>
                <c:pt idx="16">
                  <c:v>35233</c:v>
                </c:pt>
                <c:pt idx="17">
                  <c:v>35261</c:v>
                </c:pt>
                <c:pt idx="18">
                  <c:v>35326</c:v>
                </c:pt>
                <c:pt idx="19">
                  <c:v>35360</c:v>
                </c:pt>
                <c:pt idx="20">
                  <c:v>35387</c:v>
                </c:pt>
                <c:pt idx="21">
                  <c:v>35415</c:v>
                </c:pt>
                <c:pt idx="22">
                  <c:v>35445</c:v>
                </c:pt>
                <c:pt idx="23">
                  <c:v>35476</c:v>
                </c:pt>
                <c:pt idx="24">
                  <c:v>35509</c:v>
                </c:pt>
                <c:pt idx="25">
                  <c:v>35537</c:v>
                </c:pt>
                <c:pt idx="26">
                  <c:v>35610</c:v>
                </c:pt>
                <c:pt idx="27">
                  <c:v>35661</c:v>
                </c:pt>
                <c:pt idx="28">
                  <c:v>35695</c:v>
                </c:pt>
                <c:pt idx="29">
                  <c:v>35719</c:v>
                </c:pt>
                <c:pt idx="30">
                  <c:v>35760</c:v>
                </c:pt>
                <c:pt idx="31">
                  <c:v>35796</c:v>
                </c:pt>
                <c:pt idx="32">
                  <c:v>35844</c:v>
                </c:pt>
                <c:pt idx="33">
                  <c:v>35883</c:v>
                </c:pt>
                <c:pt idx="34">
                  <c:v>35901</c:v>
                </c:pt>
                <c:pt idx="35">
                  <c:v>35901</c:v>
                </c:pt>
                <c:pt idx="36">
                  <c:v>35934</c:v>
                </c:pt>
                <c:pt idx="37">
                  <c:v>35962</c:v>
                </c:pt>
                <c:pt idx="38">
                  <c:v>35996</c:v>
                </c:pt>
                <c:pt idx="39">
                  <c:v>36024</c:v>
                </c:pt>
                <c:pt idx="40">
                  <c:v>36056</c:v>
                </c:pt>
                <c:pt idx="41">
                  <c:v>36069</c:v>
                </c:pt>
                <c:pt idx="42">
                  <c:v>36069</c:v>
                </c:pt>
                <c:pt idx="43">
                  <c:v>36077</c:v>
                </c:pt>
                <c:pt idx="44">
                  <c:v>36116</c:v>
                </c:pt>
                <c:pt idx="45">
                  <c:v>36174</c:v>
                </c:pt>
                <c:pt idx="46">
                  <c:v>36235</c:v>
                </c:pt>
                <c:pt idx="47">
                  <c:v>36262.666666666664</c:v>
                </c:pt>
                <c:pt idx="48">
                  <c:v>36304</c:v>
                </c:pt>
                <c:pt idx="49">
                  <c:v>36332</c:v>
                </c:pt>
                <c:pt idx="50">
                  <c:v>36360</c:v>
                </c:pt>
                <c:pt idx="51">
                  <c:v>36422</c:v>
                </c:pt>
                <c:pt idx="52">
                  <c:v>36447.6875</c:v>
                </c:pt>
                <c:pt idx="53">
                  <c:v>36480</c:v>
                </c:pt>
                <c:pt idx="54">
                  <c:v>36543</c:v>
                </c:pt>
                <c:pt idx="55">
                  <c:v>36572</c:v>
                </c:pt>
                <c:pt idx="56">
                  <c:v>36572.6875</c:v>
                </c:pt>
                <c:pt idx="57">
                  <c:v>36606.520833333336</c:v>
                </c:pt>
                <c:pt idx="58">
                  <c:v>36629</c:v>
                </c:pt>
                <c:pt idx="59">
                  <c:v>36664.458333333336</c:v>
                </c:pt>
                <c:pt idx="60">
                  <c:v>36727.479166666664</c:v>
                </c:pt>
                <c:pt idx="61">
                  <c:v>36738.708333333336</c:v>
                </c:pt>
                <c:pt idx="62">
                  <c:v>36749.510416666664</c:v>
                </c:pt>
                <c:pt idx="63">
                  <c:v>37155</c:v>
                </c:pt>
                <c:pt idx="64">
                  <c:v>37239.586805555555</c:v>
                </c:pt>
                <c:pt idx="65">
                  <c:v>37278.666666666664</c:v>
                </c:pt>
                <c:pt idx="66">
                  <c:v>37312.6875</c:v>
                </c:pt>
                <c:pt idx="67">
                  <c:v>37386.65625</c:v>
                </c:pt>
                <c:pt idx="68">
                  <c:v>37463.75</c:v>
                </c:pt>
                <c:pt idx="69">
                  <c:v>37505.680555555555</c:v>
                </c:pt>
                <c:pt idx="70">
                  <c:v>37573.677083333336</c:v>
                </c:pt>
                <c:pt idx="71">
                  <c:v>37640.55902777778</c:v>
                </c:pt>
                <c:pt idx="72">
                  <c:v>37693.63888888889</c:v>
                </c:pt>
                <c:pt idx="73">
                  <c:v>37755.53472222222</c:v>
                </c:pt>
                <c:pt idx="74">
                  <c:v>37806.520833333336</c:v>
                </c:pt>
                <c:pt idx="75">
                  <c:v>37868.802083333336</c:v>
                </c:pt>
                <c:pt idx="76">
                  <c:v>37931.583333333336</c:v>
                </c:pt>
                <c:pt idx="77">
                  <c:v>37995</c:v>
                </c:pt>
                <c:pt idx="78">
                  <c:v>38005.791666666664</c:v>
                </c:pt>
                <c:pt idx="79">
                  <c:v>38037.6875</c:v>
                </c:pt>
                <c:pt idx="80">
                  <c:v>38063.5</c:v>
                </c:pt>
                <c:pt idx="81">
                  <c:v>38090.493055555555</c:v>
                </c:pt>
                <c:pt idx="82">
                  <c:v>38120.458333333336</c:v>
                </c:pt>
                <c:pt idx="83">
                  <c:v>38149.47361111111</c:v>
                </c:pt>
                <c:pt idx="84">
                  <c:v>38163</c:v>
                </c:pt>
                <c:pt idx="85">
                  <c:v>38175.375</c:v>
                </c:pt>
                <c:pt idx="86">
                  <c:v>38202.475694444445</c:v>
                </c:pt>
                <c:pt idx="87">
                  <c:v>38244.40902777778</c:v>
                </c:pt>
                <c:pt idx="88">
                  <c:v>38273.399305555555</c:v>
                </c:pt>
                <c:pt idx="89">
                  <c:v>38303.40277777778</c:v>
                </c:pt>
                <c:pt idx="90">
                  <c:v>38337.40277777778</c:v>
                </c:pt>
                <c:pt idx="91">
                  <c:v>38366.40972222222</c:v>
                </c:pt>
                <c:pt idx="92">
                  <c:v>38385.4375</c:v>
                </c:pt>
                <c:pt idx="93">
                  <c:v>38447.354166666664</c:v>
                </c:pt>
                <c:pt idx="94">
                  <c:v>38482.395833333336</c:v>
                </c:pt>
                <c:pt idx="95">
                  <c:v>38512.40625</c:v>
                </c:pt>
                <c:pt idx="96">
                  <c:v>38512.895833333336</c:v>
                </c:pt>
                <c:pt idx="97">
                  <c:v>38527.861805555556</c:v>
                </c:pt>
                <c:pt idx="98">
                  <c:v>38541.86111111111</c:v>
                </c:pt>
                <c:pt idx="99">
                  <c:v>38571.458333333336</c:v>
                </c:pt>
                <c:pt idx="100">
                  <c:v>38603.458333333336</c:v>
                </c:pt>
                <c:pt idx="101">
                  <c:v>38638.427083333336</c:v>
                </c:pt>
                <c:pt idx="102">
                  <c:v>38731.645833333336</c:v>
                </c:pt>
                <c:pt idx="103">
                  <c:v>38762.520833333336</c:v>
                </c:pt>
                <c:pt idx="104">
                  <c:v>38786.4375</c:v>
                </c:pt>
                <c:pt idx="105">
                  <c:v>38849.46527777778</c:v>
                </c:pt>
                <c:pt idx="106">
                  <c:v>39224.71527777778</c:v>
                </c:pt>
                <c:pt idx="107">
                  <c:v>39252.600694444445</c:v>
                </c:pt>
                <c:pt idx="108">
                  <c:v>39280.586805555555</c:v>
                </c:pt>
                <c:pt idx="109">
                  <c:v>39710.583333333336</c:v>
                </c:pt>
                <c:pt idx="110">
                  <c:v>39741.725694444445</c:v>
                </c:pt>
                <c:pt idx="111">
                  <c:v>39932.5</c:v>
                </c:pt>
                <c:pt idx="112">
                  <c:v>39961.51388888889</c:v>
                </c:pt>
                <c:pt idx="113">
                  <c:v>40052.72222222222</c:v>
                </c:pt>
                <c:pt idx="114">
                  <c:v>40155.555555555555</c:v>
                </c:pt>
                <c:pt idx="115">
                  <c:v>40196.666666666664</c:v>
                </c:pt>
                <c:pt idx="116">
                  <c:v>40225.59722222222</c:v>
                </c:pt>
                <c:pt idx="117">
                  <c:v>40248.708333333336</c:v>
                </c:pt>
                <c:pt idx="118">
                  <c:v>40311.770833333336</c:v>
                </c:pt>
                <c:pt idx="119">
                  <c:v>40337.666666666664</c:v>
                </c:pt>
                <c:pt idx="120">
                  <c:v>40376.47222222222</c:v>
                </c:pt>
                <c:pt idx="121">
                  <c:v>40416.447916666664</c:v>
                </c:pt>
                <c:pt idx="122">
                  <c:v>40450.833333333336</c:v>
                </c:pt>
                <c:pt idx="123">
                  <c:v>40473.666666666664</c:v>
                </c:pt>
                <c:pt idx="124">
                  <c:v>40508.66736111111</c:v>
                </c:pt>
                <c:pt idx="125">
                  <c:v>40687.479166666664</c:v>
                </c:pt>
                <c:pt idx="126">
                  <c:v>40724.375</c:v>
                </c:pt>
                <c:pt idx="127">
                  <c:v>40746.416666666664</c:v>
                </c:pt>
                <c:pt idx="128">
                  <c:v>40773.5</c:v>
                </c:pt>
                <c:pt idx="129">
                  <c:v>40814.416666666664</c:v>
                </c:pt>
                <c:pt idx="130">
                  <c:v>40847.666666666664</c:v>
                </c:pt>
                <c:pt idx="131">
                  <c:v>40876.53125</c:v>
                </c:pt>
                <c:pt idx="132">
                  <c:v>40906.506944444445</c:v>
                </c:pt>
              </c:strCache>
            </c:strRef>
          </c:xVal>
          <c:yVal>
            <c:numRef>
              <c:f>'PA 3213-3-0001'!$O$3:$O$135</c:f>
              <c:numCache>
                <c:ptCount val="1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Extrapolado (-)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3213-3-0001'!$A$3:$A$135</c:f>
              <c:strCache>
                <c:ptCount val="133"/>
                <c:pt idx="0">
                  <c:v>32611</c:v>
                </c:pt>
                <c:pt idx="1">
                  <c:v>32781</c:v>
                </c:pt>
                <c:pt idx="2">
                  <c:v>32907</c:v>
                </c:pt>
                <c:pt idx="3">
                  <c:v>33117</c:v>
                </c:pt>
                <c:pt idx="4">
                  <c:v>34227</c:v>
                </c:pt>
                <c:pt idx="5">
                  <c:v>34291</c:v>
                </c:pt>
                <c:pt idx="6">
                  <c:v>34386</c:v>
                </c:pt>
                <c:pt idx="7">
                  <c:v>34410</c:v>
                </c:pt>
                <c:pt idx="8">
                  <c:v>34446</c:v>
                </c:pt>
                <c:pt idx="9">
                  <c:v>34509</c:v>
                </c:pt>
                <c:pt idx="10">
                  <c:v>35110</c:v>
                </c:pt>
                <c:pt idx="11">
                  <c:v>35139</c:v>
                </c:pt>
                <c:pt idx="12">
                  <c:v>35170</c:v>
                </c:pt>
                <c:pt idx="13">
                  <c:v>35200</c:v>
                </c:pt>
                <c:pt idx="14">
                  <c:v>35200.833333333336</c:v>
                </c:pt>
                <c:pt idx="15">
                  <c:v>35200.833333333336</c:v>
                </c:pt>
                <c:pt idx="16">
                  <c:v>35233</c:v>
                </c:pt>
                <c:pt idx="17">
                  <c:v>35261</c:v>
                </c:pt>
                <c:pt idx="18">
                  <c:v>35326</c:v>
                </c:pt>
                <c:pt idx="19">
                  <c:v>35360</c:v>
                </c:pt>
                <c:pt idx="20">
                  <c:v>35387</c:v>
                </c:pt>
                <c:pt idx="21">
                  <c:v>35415</c:v>
                </c:pt>
                <c:pt idx="22">
                  <c:v>35445</c:v>
                </c:pt>
                <c:pt idx="23">
                  <c:v>35476</c:v>
                </c:pt>
                <c:pt idx="24">
                  <c:v>35509</c:v>
                </c:pt>
                <c:pt idx="25">
                  <c:v>35537</c:v>
                </c:pt>
                <c:pt idx="26">
                  <c:v>35610</c:v>
                </c:pt>
                <c:pt idx="27">
                  <c:v>35661</c:v>
                </c:pt>
                <c:pt idx="28">
                  <c:v>35695</c:v>
                </c:pt>
                <c:pt idx="29">
                  <c:v>35719</c:v>
                </c:pt>
                <c:pt idx="30">
                  <c:v>35760</c:v>
                </c:pt>
                <c:pt idx="31">
                  <c:v>35796</c:v>
                </c:pt>
                <c:pt idx="32">
                  <c:v>35844</c:v>
                </c:pt>
                <c:pt idx="33">
                  <c:v>35883</c:v>
                </c:pt>
                <c:pt idx="34">
                  <c:v>35901</c:v>
                </c:pt>
                <c:pt idx="35">
                  <c:v>35901</c:v>
                </c:pt>
                <c:pt idx="36">
                  <c:v>35934</c:v>
                </c:pt>
                <c:pt idx="37">
                  <c:v>35962</c:v>
                </c:pt>
                <c:pt idx="38">
                  <c:v>35996</c:v>
                </c:pt>
                <c:pt idx="39">
                  <c:v>36024</c:v>
                </c:pt>
                <c:pt idx="40">
                  <c:v>36056</c:v>
                </c:pt>
                <c:pt idx="41">
                  <c:v>36069</c:v>
                </c:pt>
                <c:pt idx="42">
                  <c:v>36069</c:v>
                </c:pt>
                <c:pt idx="43">
                  <c:v>36077</c:v>
                </c:pt>
                <c:pt idx="44">
                  <c:v>36116</c:v>
                </c:pt>
                <c:pt idx="45">
                  <c:v>36174</c:v>
                </c:pt>
                <c:pt idx="46">
                  <c:v>36235</c:v>
                </c:pt>
                <c:pt idx="47">
                  <c:v>36262.666666666664</c:v>
                </c:pt>
                <c:pt idx="48">
                  <c:v>36304</c:v>
                </c:pt>
                <c:pt idx="49">
                  <c:v>36332</c:v>
                </c:pt>
                <c:pt idx="50">
                  <c:v>36360</c:v>
                </c:pt>
                <c:pt idx="51">
                  <c:v>36422</c:v>
                </c:pt>
                <c:pt idx="52">
                  <c:v>36447.6875</c:v>
                </c:pt>
                <c:pt idx="53">
                  <c:v>36480</c:v>
                </c:pt>
                <c:pt idx="54">
                  <c:v>36543</c:v>
                </c:pt>
                <c:pt idx="55">
                  <c:v>36572</c:v>
                </c:pt>
                <c:pt idx="56">
                  <c:v>36572.6875</c:v>
                </c:pt>
                <c:pt idx="57">
                  <c:v>36606.520833333336</c:v>
                </c:pt>
                <c:pt idx="58">
                  <c:v>36629</c:v>
                </c:pt>
                <c:pt idx="59">
                  <c:v>36664.458333333336</c:v>
                </c:pt>
                <c:pt idx="60">
                  <c:v>36727.479166666664</c:v>
                </c:pt>
                <c:pt idx="61">
                  <c:v>36738.708333333336</c:v>
                </c:pt>
                <c:pt idx="62">
                  <c:v>36749.510416666664</c:v>
                </c:pt>
                <c:pt idx="63">
                  <c:v>37155</c:v>
                </c:pt>
                <c:pt idx="64">
                  <c:v>37239.586805555555</c:v>
                </c:pt>
                <c:pt idx="65">
                  <c:v>37278.666666666664</c:v>
                </c:pt>
                <c:pt idx="66">
                  <c:v>37312.6875</c:v>
                </c:pt>
                <c:pt idx="67">
                  <c:v>37386.65625</c:v>
                </c:pt>
                <c:pt idx="68">
                  <c:v>37463.75</c:v>
                </c:pt>
                <c:pt idx="69">
                  <c:v>37505.680555555555</c:v>
                </c:pt>
                <c:pt idx="70">
                  <c:v>37573.677083333336</c:v>
                </c:pt>
                <c:pt idx="71">
                  <c:v>37640.55902777778</c:v>
                </c:pt>
                <c:pt idx="72">
                  <c:v>37693.63888888889</c:v>
                </c:pt>
                <c:pt idx="73">
                  <c:v>37755.53472222222</c:v>
                </c:pt>
                <c:pt idx="74">
                  <c:v>37806.520833333336</c:v>
                </c:pt>
                <c:pt idx="75">
                  <c:v>37868.802083333336</c:v>
                </c:pt>
                <c:pt idx="76">
                  <c:v>37931.583333333336</c:v>
                </c:pt>
                <c:pt idx="77">
                  <c:v>37995</c:v>
                </c:pt>
                <c:pt idx="78">
                  <c:v>38005.791666666664</c:v>
                </c:pt>
                <c:pt idx="79">
                  <c:v>38037.6875</c:v>
                </c:pt>
                <c:pt idx="80">
                  <c:v>38063.5</c:v>
                </c:pt>
                <c:pt idx="81">
                  <c:v>38090.493055555555</c:v>
                </c:pt>
                <c:pt idx="82">
                  <c:v>38120.458333333336</c:v>
                </c:pt>
                <c:pt idx="83">
                  <c:v>38149.47361111111</c:v>
                </c:pt>
                <c:pt idx="84">
                  <c:v>38163</c:v>
                </c:pt>
                <c:pt idx="85">
                  <c:v>38175.375</c:v>
                </c:pt>
                <c:pt idx="86">
                  <c:v>38202.475694444445</c:v>
                </c:pt>
                <c:pt idx="87">
                  <c:v>38244.40902777778</c:v>
                </c:pt>
                <c:pt idx="88">
                  <c:v>38273.399305555555</c:v>
                </c:pt>
                <c:pt idx="89">
                  <c:v>38303.40277777778</c:v>
                </c:pt>
                <c:pt idx="90">
                  <c:v>38337.40277777778</c:v>
                </c:pt>
                <c:pt idx="91">
                  <c:v>38366.40972222222</c:v>
                </c:pt>
                <c:pt idx="92">
                  <c:v>38385.4375</c:v>
                </c:pt>
                <c:pt idx="93">
                  <c:v>38447.354166666664</c:v>
                </c:pt>
                <c:pt idx="94">
                  <c:v>38482.395833333336</c:v>
                </c:pt>
                <c:pt idx="95">
                  <c:v>38512.40625</c:v>
                </c:pt>
                <c:pt idx="96">
                  <c:v>38512.895833333336</c:v>
                </c:pt>
                <c:pt idx="97">
                  <c:v>38527.861805555556</c:v>
                </c:pt>
                <c:pt idx="98">
                  <c:v>38541.86111111111</c:v>
                </c:pt>
                <c:pt idx="99">
                  <c:v>38571.458333333336</c:v>
                </c:pt>
                <c:pt idx="100">
                  <c:v>38603.458333333336</c:v>
                </c:pt>
                <c:pt idx="101">
                  <c:v>38638.427083333336</c:v>
                </c:pt>
                <c:pt idx="102">
                  <c:v>38731.645833333336</c:v>
                </c:pt>
                <c:pt idx="103">
                  <c:v>38762.520833333336</c:v>
                </c:pt>
                <c:pt idx="104">
                  <c:v>38786.4375</c:v>
                </c:pt>
                <c:pt idx="105">
                  <c:v>38849.46527777778</c:v>
                </c:pt>
                <c:pt idx="106">
                  <c:v>39224.71527777778</c:v>
                </c:pt>
                <c:pt idx="107">
                  <c:v>39252.600694444445</c:v>
                </c:pt>
                <c:pt idx="108">
                  <c:v>39280.586805555555</c:v>
                </c:pt>
                <c:pt idx="109">
                  <c:v>39710.583333333336</c:v>
                </c:pt>
                <c:pt idx="110">
                  <c:v>39741.725694444445</c:v>
                </c:pt>
                <c:pt idx="111">
                  <c:v>39932.5</c:v>
                </c:pt>
                <c:pt idx="112">
                  <c:v>39961.51388888889</c:v>
                </c:pt>
                <c:pt idx="113">
                  <c:v>40052.72222222222</c:v>
                </c:pt>
                <c:pt idx="114">
                  <c:v>40155.555555555555</c:v>
                </c:pt>
                <c:pt idx="115">
                  <c:v>40196.666666666664</c:v>
                </c:pt>
                <c:pt idx="116">
                  <c:v>40225.59722222222</c:v>
                </c:pt>
                <c:pt idx="117">
                  <c:v>40248.708333333336</c:v>
                </c:pt>
                <c:pt idx="118">
                  <c:v>40311.770833333336</c:v>
                </c:pt>
                <c:pt idx="119">
                  <c:v>40337.666666666664</c:v>
                </c:pt>
                <c:pt idx="120">
                  <c:v>40376.47222222222</c:v>
                </c:pt>
                <c:pt idx="121">
                  <c:v>40416.447916666664</c:v>
                </c:pt>
                <c:pt idx="122">
                  <c:v>40450.833333333336</c:v>
                </c:pt>
                <c:pt idx="123">
                  <c:v>40473.666666666664</c:v>
                </c:pt>
                <c:pt idx="124">
                  <c:v>40508.66736111111</c:v>
                </c:pt>
                <c:pt idx="125">
                  <c:v>40687.479166666664</c:v>
                </c:pt>
                <c:pt idx="126">
                  <c:v>40724.375</c:v>
                </c:pt>
                <c:pt idx="127">
                  <c:v>40746.416666666664</c:v>
                </c:pt>
                <c:pt idx="128">
                  <c:v>40773.5</c:v>
                </c:pt>
                <c:pt idx="129">
                  <c:v>40814.416666666664</c:v>
                </c:pt>
                <c:pt idx="130">
                  <c:v>40847.666666666664</c:v>
                </c:pt>
                <c:pt idx="131">
                  <c:v>40876.53125</c:v>
                </c:pt>
                <c:pt idx="132">
                  <c:v>40906.506944444445</c:v>
                </c:pt>
              </c:strCache>
            </c:strRef>
          </c:xVal>
          <c:yVal>
            <c:numRef>
              <c:f>'PA 3213-3-0001'!$R$3:$R$135</c:f>
              <c:numCache>
                <c:ptCount val="1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v>Automáticas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3213-3-0001'!$A$3:$A$135</c:f>
              <c:strCache>
                <c:ptCount val="133"/>
                <c:pt idx="0">
                  <c:v>32611</c:v>
                </c:pt>
                <c:pt idx="1">
                  <c:v>32781</c:v>
                </c:pt>
                <c:pt idx="2">
                  <c:v>32907</c:v>
                </c:pt>
                <c:pt idx="3">
                  <c:v>33117</c:v>
                </c:pt>
                <c:pt idx="4">
                  <c:v>34227</c:v>
                </c:pt>
                <c:pt idx="5">
                  <c:v>34291</c:v>
                </c:pt>
                <c:pt idx="6">
                  <c:v>34386</c:v>
                </c:pt>
                <c:pt idx="7">
                  <c:v>34410</c:v>
                </c:pt>
                <c:pt idx="8">
                  <c:v>34446</c:v>
                </c:pt>
                <c:pt idx="9">
                  <c:v>34509</c:v>
                </c:pt>
                <c:pt idx="10">
                  <c:v>35110</c:v>
                </c:pt>
                <c:pt idx="11">
                  <c:v>35139</c:v>
                </c:pt>
                <c:pt idx="12">
                  <c:v>35170</c:v>
                </c:pt>
                <c:pt idx="13">
                  <c:v>35200</c:v>
                </c:pt>
                <c:pt idx="14">
                  <c:v>35200.833333333336</c:v>
                </c:pt>
                <c:pt idx="15">
                  <c:v>35200.833333333336</c:v>
                </c:pt>
                <c:pt idx="16">
                  <c:v>35233</c:v>
                </c:pt>
                <c:pt idx="17">
                  <c:v>35261</c:v>
                </c:pt>
                <c:pt idx="18">
                  <c:v>35326</c:v>
                </c:pt>
                <c:pt idx="19">
                  <c:v>35360</c:v>
                </c:pt>
                <c:pt idx="20">
                  <c:v>35387</c:v>
                </c:pt>
                <c:pt idx="21">
                  <c:v>35415</c:v>
                </c:pt>
                <c:pt idx="22">
                  <c:v>35445</c:v>
                </c:pt>
                <c:pt idx="23">
                  <c:v>35476</c:v>
                </c:pt>
                <c:pt idx="24">
                  <c:v>35509</c:v>
                </c:pt>
                <c:pt idx="25">
                  <c:v>35537</c:v>
                </c:pt>
                <c:pt idx="26">
                  <c:v>35610</c:v>
                </c:pt>
                <c:pt idx="27">
                  <c:v>35661</c:v>
                </c:pt>
                <c:pt idx="28">
                  <c:v>35695</c:v>
                </c:pt>
                <c:pt idx="29">
                  <c:v>35719</c:v>
                </c:pt>
                <c:pt idx="30">
                  <c:v>35760</c:v>
                </c:pt>
                <c:pt idx="31">
                  <c:v>35796</c:v>
                </c:pt>
                <c:pt idx="32">
                  <c:v>35844</c:v>
                </c:pt>
                <c:pt idx="33">
                  <c:v>35883</c:v>
                </c:pt>
                <c:pt idx="34">
                  <c:v>35901</c:v>
                </c:pt>
                <c:pt idx="35">
                  <c:v>35901</c:v>
                </c:pt>
                <c:pt idx="36">
                  <c:v>35934</c:v>
                </c:pt>
                <c:pt idx="37">
                  <c:v>35962</c:v>
                </c:pt>
                <c:pt idx="38">
                  <c:v>35996</c:v>
                </c:pt>
                <c:pt idx="39">
                  <c:v>36024</c:v>
                </c:pt>
                <c:pt idx="40">
                  <c:v>36056</c:v>
                </c:pt>
                <c:pt idx="41">
                  <c:v>36069</c:v>
                </c:pt>
                <c:pt idx="42">
                  <c:v>36069</c:v>
                </c:pt>
                <c:pt idx="43">
                  <c:v>36077</c:v>
                </c:pt>
                <c:pt idx="44">
                  <c:v>36116</c:v>
                </c:pt>
                <c:pt idx="45">
                  <c:v>36174</c:v>
                </c:pt>
                <c:pt idx="46">
                  <c:v>36235</c:v>
                </c:pt>
                <c:pt idx="47">
                  <c:v>36262.666666666664</c:v>
                </c:pt>
                <c:pt idx="48">
                  <c:v>36304</c:v>
                </c:pt>
                <c:pt idx="49">
                  <c:v>36332</c:v>
                </c:pt>
                <c:pt idx="50">
                  <c:v>36360</c:v>
                </c:pt>
                <c:pt idx="51">
                  <c:v>36422</c:v>
                </c:pt>
                <c:pt idx="52">
                  <c:v>36447.6875</c:v>
                </c:pt>
                <c:pt idx="53">
                  <c:v>36480</c:v>
                </c:pt>
                <c:pt idx="54">
                  <c:v>36543</c:v>
                </c:pt>
                <c:pt idx="55">
                  <c:v>36572</c:v>
                </c:pt>
                <c:pt idx="56">
                  <c:v>36572.6875</c:v>
                </c:pt>
                <c:pt idx="57">
                  <c:v>36606.520833333336</c:v>
                </c:pt>
                <c:pt idx="58">
                  <c:v>36629</c:v>
                </c:pt>
                <c:pt idx="59">
                  <c:v>36664.458333333336</c:v>
                </c:pt>
                <c:pt idx="60">
                  <c:v>36727.479166666664</c:v>
                </c:pt>
                <c:pt idx="61">
                  <c:v>36738.708333333336</c:v>
                </c:pt>
                <c:pt idx="62">
                  <c:v>36749.510416666664</c:v>
                </c:pt>
                <c:pt idx="63">
                  <c:v>37155</c:v>
                </c:pt>
                <c:pt idx="64">
                  <c:v>37239.586805555555</c:v>
                </c:pt>
                <c:pt idx="65">
                  <c:v>37278.666666666664</c:v>
                </c:pt>
                <c:pt idx="66">
                  <c:v>37312.6875</c:v>
                </c:pt>
                <c:pt idx="67">
                  <c:v>37386.65625</c:v>
                </c:pt>
                <c:pt idx="68">
                  <c:v>37463.75</c:v>
                </c:pt>
                <c:pt idx="69">
                  <c:v>37505.680555555555</c:v>
                </c:pt>
                <c:pt idx="70">
                  <c:v>37573.677083333336</c:v>
                </c:pt>
                <c:pt idx="71">
                  <c:v>37640.55902777778</c:v>
                </c:pt>
                <c:pt idx="72">
                  <c:v>37693.63888888889</c:v>
                </c:pt>
                <c:pt idx="73">
                  <c:v>37755.53472222222</c:v>
                </c:pt>
                <c:pt idx="74">
                  <c:v>37806.520833333336</c:v>
                </c:pt>
                <c:pt idx="75">
                  <c:v>37868.802083333336</c:v>
                </c:pt>
                <c:pt idx="76">
                  <c:v>37931.583333333336</c:v>
                </c:pt>
                <c:pt idx="77">
                  <c:v>37995</c:v>
                </c:pt>
                <c:pt idx="78">
                  <c:v>38005.791666666664</c:v>
                </c:pt>
                <c:pt idx="79">
                  <c:v>38037.6875</c:v>
                </c:pt>
                <c:pt idx="80">
                  <c:v>38063.5</c:v>
                </c:pt>
                <c:pt idx="81">
                  <c:v>38090.493055555555</c:v>
                </c:pt>
                <c:pt idx="82">
                  <c:v>38120.458333333336</c:v>
                </c:pt>
                <c:pt idx="83">
                  <c:v>38149.47361111111</c:v>
                </c:pt>
                <c:pt idx="84">
                  <c:v>38163</c:v>
                </c:pt>
                <c:pt idx="85">
                  <c:v>38175.375</c:v>
                </c:pt>
                <c:pt idx="86">
                  <c:v>38202.475694444445</c:v>
                </c:pt>
                <c:pt idx="87">
                  <c:v>38244.40902777778</c:v>
                </c:pt>
                <c:pt idx="88">
                  <c:v>38273.399305555555</c:v>
                </c:pt>
                <c:pt idx="89">
                  <c:v>38303.40277777778</c:v>
                </c:pt>
                <c:pt idx="90">
                  <c:v>38337.40277777778</c:v>
                </c:pt>
                <c:pt idx="91">
                  <c:v>38366.40972222222</c:v>
                </c:pt>
                <c:pt idx="92">
                  <c:v>38385.4375</c:v>
                </c:pt>
                <c:pt idx="93">
                  <c:v>38447.354166666664</c:v>
                </c:pt>
                <c:pt idx="94">
                  <c:v>38482.395833333336</c:v>
                </c:pt>
                <c:pt idx="95">
                  <c:v>38512.40625</c:v>
                </c:pt>
                <c:pt idx="96">
                  <c:v>38512.895833333336</c:v>
                </c:pt>
                <c:pt idx="97">
                  <c:v>38527.861805555556</c:v>
                </c:pt>
                <c:pt idx="98">
                  <c:v>38541.86111111111</c:v>
                </c:pt>
                <c:pt idx="99">
                  <c:v>38571.458333333336</c:v>
                </c:pt>
                <c:pt idx="100">
                  <c:v>38603.458333333336</c:v>
                </c:pt>
                <c:pt idx="101">
                  <c:v>38638.427083333336</c:v>
                </c:pt>
                <c:pt idx="102">
                  <c:v>38731.645833333336</c:v>
                </c:pt>
                <c:pt idx="103">
                  <c:v>38762.520833333336</c:v>
                </c:pt>
                <c:pt idx="104">
                  <c:v>38786.4375</c:v>
                </c:pt>
                <c:pt idx="105">
                  <c:v>38849.46527777778</c:v>
                </c:pt>
                <c:pt idx="106">
                  <c:v>39224.71527777778</c:v>
                </c:pt>
                <c:pt idx="107">
                  <c:v>39252.600694444445</c:v>
                </c:pt>
                <c:pt idx="108">
                  <c:v>39280.586805555555</c:v>
                </c:pt>
                <c:pt idx="109">
                  <c:v>39710.583333333336</c:v>
                </c:pt>
                <c:pt idx="110">
                  <c:v>39741.725694444445</c:v>
                </c:pt>
                <c:pt idx="111">
                  <c:v>39932.5</c:v>
                </c:pt>
                <c:pt idx="112">
                  <c:v>39961.51388888889</c:v>
                </c:pt>
                <c:pt idx="113">
                  <c:v>40052.72222222222</c:v>
                </c:pt>
                <c:pt idx="114">
                  <c:v>40155.555555555555</c:v>
                </c:pt>
                <c:pt idx="115">
                  <c:v>40196.666666666664</c:v>
                </c:pt>
                <c:pt idx="116">
                  <c:v>40225.59722222222</c:v>
                </c:pt>
                <c:pt idx="117">
                  <c:v>40248.708333333336</c:v>
                </c:pt>
                <c:pt idx="118">
                  <c:v>40311.770833333336</c:v>
                </c:pt>
                <c:pt idx="119">
                  <c:v>40337.666666666664</c:v>
                </c:pt>
                <c:pt idx="120">
                  <c:v>40376.47222222222</c:v>
                </c:pt>
                <c:pt idx="121">
                  <c:v>40416.447916666664</c:v>
                </c:pt>
                <c:pt idx="122">
                  <c:v>40450.833333333336</c:v>
                </c:pt>
                <c:pt idx="123">
                  <c:v>40473.666666666664</c:v>
                </c:pt>
                <c:pt idx="124">
                  <c:v>40508.66736111111</c:v>
                </c:pt>
                <c:pt idx="125">
                  <c:v>40687.479166666664</c:v>
                </c:pt>
                <c:pt idx="126">
                  <c:v>40724.375</c:v>
                </c:pt>
                <c:pt idx="127">
                  <c:v>40746.416666666664</c:v>
                </c:pt>
                <c:pt idx="128">
                  <c:v>40773.5</c:v>
                </c:pt>
                <c:pt idx="129">
                  <c:v>40814.416666666664</c:v>
                </c:pt>
                <c:pt idx="130">
                  <c:v>40847.666666666664</c:v>
                </c:pt>
                <c:pt idx="131">
                  <c:v>40876.53125</c:v>
                </c:pt>
                <c:pt idx="132">
                  <c:v>40906.506944444445</c:v>
                </c:pt>
              </c:strCache>
            </c:strRef>
          </c:xVal>
          <c:yVal>
            <c:numRef>
              <c:f>'PA 3213-3-0001'!$S$3:$S$135</c:f>
              <c:numCache>
                <c:ptCount val="1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</c:numCache>
            </c:numRef>
          </c:yVal>
          <c:smooth val="0"/>
        </c:ser>
        <c:ser>
          <c:idx val="0"/>
          <c:order val="3"/>
          <c:tx>
            <c:v>Nivel estático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3213-3-0001'!$A$3:$A$135</c:f>
              <c:strCache>
                <c:ptCount val="133"/>
                <c:pt idx="0">
                  <c:v>32611</c:v>
                </c:pt>
                <c:pt idx="1">
                  <c:v>32781</c:v>
                </c:pt>
                <c:pt idx="2">
                  <c:v>32907</c:v>
                </c:pt>
                <c:pt idx="3">
                  <c:v>33117</c:v>
                </c:pt>
                <c:pt idx="4">
                  <c:v>34227</c:v>
                </c:pt>
                <c:pt idx="5">
                  <c:v>34291</c:v>
                </c:pt>
                <c:pt idx="6">
                  <c:v>34386</c:v>
                </c:pt>
                <c:pt idx="7">
                  <c:v>34410</c:v>
                </c:pt>
                <c:pt idx="8">
                  <c:v>34446</c:v>
                </c:pt>
                <c:pt idx="9">
                  <c:v>34509</c:v>
                </c:pt>
                <c:pt idx="10">
                  <c:v>35110</c:v>
                </c:pt>
                <c:pt idx="11">
                  <c:v>35139</c:v>
                </c:pt>
                <c:pt idx="12">
                  <c:v>35170</c:v>
                </c:pt>
                <c:pt idx="13">
                  <c:v>35200</c:v>
                </c:pt>
                <c:pt idx="14">
                  <c:v>35200.833333333336</c:v>
                </c:pt>
                <c:pt idx="15">
                  <c:v>35200.833333333336</c:v>
                </c:pt>
                <c:pt idx="16">
                  <c:v>35233</c:v>
                </c:pt>
                <c:pt idx="17">
                  <c:v>35261</c:v>
                </c:pt>
                <c:pt idx="18">
                  <c:v>35326</c:v>
                </c:pt>
                <c:pt idx="19">
                  <c:v>35360</c:v>
                </c:pt>
                <c:pt idx="20">
                  <c:v>35387</c:v>
                </c:pt>
                <c:pt idx="21">
                  <c:v>35415</c:v>
                </c:pt>
                <c:pt idx="22">
                  <c:v>35445</c:v>
                </c:pt>
                <c:pt idx="23">
                  <c:v>35476</c:v>
                </c:pt>
                <c:pt idx="24">
                  <c:v>35509</c:v>
                </c:pt>
                <c:pt idx="25">
                  <c:v>35537</c:v>
                </c:pt>
                <c:pt idx="26">
                  <c:v>35610</c:v>
                </c:pt>
                <c:pt idx="27">
                  <c:v>35661</c:v>
                </c:pt>
                <c:pt idx="28">
                  <c:v>35695</c:v>
                </c:pt>
                <c:pt idx="29">
                  <c:v>35719</c:v>
                </c:pt>
                <c:pt idx="30">
                  <c:v>35760</c:v>
                </c:pt>
                <c:pt idx="31">
                  <c:v>35796</c:v>
                </c:pt>
                <c:pt idx="32">
                  <c:v>35844</c:v>
                </c:pt>
                <c:pt idx="33">
                  <c:v>35883</c:v>
                </c:pt>
                <c:pt idx="34">
                  <c:v>35901</c:v>
                </c:pt>
                <c:pt idx="35">
                  <c:v>35901</c:v>
                </c:pt>
                <c:pt idx="36">
                  <c:v>35934</c:v>
                </c:pt>
                <c:pt idx="37">
                  <c:v>35962</c:v>
                </c:pt>
                <c:pt idx="38">
                  <c:v>35996</c:v>
                </c:pt>
                <c:pt idx="39">
                  <c:v>36024</c:v>
                </c:pt>
                <c:pt idx="40">
                  <c:v>36056</c:v>
                </c:pt>
                <c:pt idx="41">
                  <c:v>36069</c:v>
                </c:pt>
                <c:pt idx="42">
                  <c:v>36069</c:v>
                </c:pt>
                <c:pt idx="43">
                  <c:v>36077</c:v>
                </c:pt>
                <c:pt idx="44">
                  <c:v>36116</c:v>
                </c:pt>
                <c:pt idx="45">
                  <c:v>36174</c:v>
                </c:pt>
                <c:pt idx="46">
                  <c:v>36235</c:v>
                </c:pt>
                <c:pt idx="47">
                  <c:v>36262.666666666664</c:v>
                </c:pt>
                <c:pt idx="48">
                  <c:v>36304</c:v>
                </c:pt>
                <c:pt idx="49">
                  <c:v>36332</c:v>
                </c:pt>
                <c:pt idx="50">
                  <c:v>36360</c:v>
                </c:pt>
                <c:pt idx="51">
                  <c:v>36422</c:v>
                </c:pt>
                <c:pt idx="52">
                  <c:v>36447.6875</c:v>
                </c:pt>
                <c:pt idx="53">
                  <c:v>36480</c:v>
                </c:pt>
                <c:pt idx="54">
                  <c:v>36543</c:v>
                </c:pt>
                <c:pt idx="55">
                  <c:v>36572</c:v>
                </c:pt>
                <c:pt idx="56">
                  <c:v>36572.6875</c:v>
                </c:pt>
                <c:pt idx="57">
                  <c:v>36606.520833333336</c:v>
                </c:pt>
                <c:pt idx="58">
                  <c:v>36629</c:v>
                </c:pt>
                <c:pt idx="59">
                  <c:v>36664.458333333336</c:v>
                </c:pt>
                <c:pt idx="60">
                  <c:v>36727.479166666664</c:v>
                </c:pt>
                <c:pt idx="61">
                  <c:v>36738.708333333336</c:v>
                </c:pt>
                <c:pt idx="62">
                  <c:v>36749.510416666664</c:v>
                </c:pt>
                <c:pt idx="63">
                  <c:v>37155</c:v>
                </c:pt>
                <c:pt idx="64">
                  <c:v>37239.586805555555</c:v>
                </c:pt>
                <c:pt idx="65">
                  <c:v>37278.666666666664</c:v>
                </c:pt>
                <c:pt idx="66">
                  <c:v>37312.6875</c:v>
                </c:pt>
                <c:pt idx="67">
                  <c:v>37386.65625</c:v>
                </c:pt>
                <c:pt idx="68">
                  <c:v>37463.75</c:v>
                </c:pt>
                <c:pt idx="69">
                  <c:v>37505.680555555555</c:v>
                </c:pt>
                <c:pt idx="70">
                  <c:v>37573.677083333336</c:v>
                </c:pt>
                <c:pt idx="71">
                  <c:v>37640.55902777778</c:v>
                </c:pt>
                <c:pt idx="72">
                  <c:v>37693.63888888889</c:v>
                </c:pt>
                <c:pt idx="73">
                  <c:v>37755.53472222222</c:v>
                </c:pt>
                <c:pt idx="74">
                  <c:v>37806.520833333336</c:v>
                </c:pt>
                <c:pt idx="75">
                  <c:v>37868.802083333336</c:v>
                </c:pt>
                <c:pt idx="76">
                  <c:v>37931.583333333336</c:v>
                </c:pt>
                <c:pt idx="77">
                  <c:v>37995</c:v>
                </c:pt>
                <c:pt idx="78">
                  <c:v>38005.791666666664</c:v>
                </c:pt>
                <c:pt idx="79">
                  <c:v>38037.6875</c:v>
                </c:pt>
                <c:pt idx="80">
                  <c:v>38063.5</c:v>
                </c:pt>
                <c:pt idx="81">
                  <c:v>38090.493055555555</c:v>
                </c:pt>
                <c:pt idx="82">
                  <c:v>38120.458333333336</c:v>
                </c:pt>
                <c:pt idx="83">
                  <c:v>38149.47361111111</c:v>
                </c:pt>
                <c:pt idx="84">
                  <c:v>38163</c:v>
                </c:pt>
                <c:pt idx="85">
                  <c:v>38175.375</c:v>
                </c:pt>
                <c:pt idx="86">
                  <c:v>38202.475694444445</c:v>
                </c:pt>
                <c:pt idx="87">
                  <c:v>38244.40902777778</c:v>
                </c:pt>
                <c:pt idx="88">
                  <c:v>38273.399305555555</c:v>
                </c:pt>
                <c:pt idx="89">
                  <c:v>38303.40277777778</c:v>
                </c:pt>
                <c:pt idx="90">
                  <c:v>38337.40277777778</c:v>
                </c:pt>
                <c:pt idx="91">
                  <c:v>38366.40972222222</c:v>
                </c:pt>
                <c:pt idx="92">
                  <c:v>38385.4375</c:v>
                </c:pt>
                <c:pt idx="93">
                  <c:v>38447.354166666664</c:v>
                </c:pt>
                <c:pt idx="94">
                  <c:v>38482.395833333336</c:v>
                </c:pt>
                <c:pt idx="95">
                  <c:v>38512.40625</c:v>
                </c:pt>
                <c:pt idx="96">
                  <c:v>38512.895833333336</c:v>
                </c:pt>
                <c:pt idx="97">
                  <c:v>38527.861805555556</c:v>
                </c:pt>
                <c:pt idx="98">
                  <c:v>38541.86111111111</c:v>
                </c:pt>
                <c:pt idx="99">
                  <c:v>38571.458333333336</c:v>
                </c:pt>
                <c:pt idx="100">
                  <c:v>38603.458333333336</c:v>
                </c:pt>
                <c:pt idx="101">
                  <c:v>38638.427083333336</c:v>
                </c:pt>
                <c:pt idx="102">
                  <c:v>38731.645833333336</c:v>
                </c:pt>
                <c:pt idx="103">
                  <c:v>38762.520833333336</c:v>
                </c:pt>
                <c:pt idx="104">
                  <c:v>38786.4375</c:v>
                </c:pt>
                <c:pt idx="105">
                  <c:v>38849.46527777778</c:v>
                </c:pt>
                <c:pt idx="106">
                  <c:v>39224.71527777778</c:v>
                </c:pt>
                <c:pt idx="107">
                  <c:v>39252.600694444445</c:v>
                </c:pt>
                <c:pt idx="108">
                  <c:v>39280.586805555555</c:v>
                </c:pt>
                <c:pt idx="109">
                  <c:v>39710.583333333336</c:v>
                </c:pt>
                <c:pt idx="110">
                  <c:v>39741.725694444445</c:v>
                </c:pt>
                <c:pt idx="111">
                  <c:v>39932.5</c:v>
                </c:pt>
                <c:pt idx="112">
                  <c:v>39961.51388888889</c:v>
                </c:pt>
                <c:pt idx="113">
                  <c:v>40052.72222222222</c:v>
                </c:pt>
                <c:pt idx="114">
                  <c:v>40155.555555555555</c:v>
                </c:pt>
                <c:pt idx="115">
                  <c:v>40196.666666666664</c:v>
                </c:pt>
                <c:pt idx="116">
                  <c:v>40225.59722222222</c:v>
                </c:pt>
                <c:pt idx="117">
                  <c:v>40248.708333333336</c:v>
                </c:pt>
                <c:pt idx="118">
                  <c:v>40311.770833333336</c:v>
                </c:pt>
                <c:pt idx="119">
                  <c:v>40337.666666666664</c:v>
                </c:pt>
                <c:pt idx="120">
                  <c:v>40376.47222222222</c:v>
                </c:pt>
                <c:pt idx="121">
                  <c:v>40416.447916666664</c:v>
                </c:pt>
                <c:pt idx="122">
                  <c:v>40450.833333333336</c:v>
                </c:pt>
                <c:pt idx="123">
                  <c:v>40473.666666666664</c:v>
                </c:pt>
                <c:pt idx="124">
                  <c:v>40508.66736111111</c:v>
                </c:pt>
                <c:pt idx="125">
                  <c:v>40687.479166666664</c:v>
                </c:pt>
                <c:pt idx="126">
                  <c:v>40724.375</c:v>
                </c:pt>
                <c:pt idx="127">
                  <c:v>40746.416666666664</c:v>
                </c:pt>
                <c:pt idx="128">
                  <c:v>40773.5</c:v>
                </c:pt>
                <c:pt idx="129">
                  <c:v>40814.416666666664</c:v>
                </c:pt>
                <c:pt idx="130">
                  <c:v>40847.666666666664</c:v>
                </c:pt>
                <c:pt idx="131">
                  <c:v>40876.53125</c:v>
                </c:pt>
                <c:pt idx="132">
                  <c:v>40906.506944444445</c:v>
                </c:pt>
              </c:strCache>
            </c:strRef>
          </c:xVal>
          <c:yVal>
            <c:numRef>
              <c:f>'PA 3213-3-0001'!$P$3:$P$135</c:f>
              <c:numCache>
                <c:ptCount val="133"/>
                <c:pt idx="0">
                  <c:v>494.95</c:v>
                </c:pt>
                <c:pt idx="1">
                  <c:v>479</c:v>
                </c:pt>
                <c:pt idx="2">
                  <c:v>478</c:v>
                </c:pt>
                <c:pt idx="3">
                  <c:v>456</c:v>
                </c:pt>
                <c:pt idx="4">
                  <c:v>475.91</c:v>
                </c:pt>
                <c:pt idx="5">
                  <c:v>479.35</c:v>
                </c:pt>
                <c:pt idx="6">
                  <c:v>490.25</c:v>
                </c:pt>
                <c:pt idx="7">
                  <c:v>490.33</c:v>
                </c:pt>
                <c:pt idx="8">
                  <c:v>488.12</c:v>
                </c:pt>
                <c:pt idx="9">
                  <c:v>489.41</c:v>
                </c:pt>
                <c:pt idx="10">
                  <c:v>492.29</c:v>
                </c:pt>
                <c:pt idx="11">
                  <c:v>496.99</c:v>
                </c:pt>
                <c:pt idx="12">
                  <c:v>501.31</c:v>
                </c:pt>
                <c:pt idx="13">
                  <c:v>508.18</c:v>
                </c:pt>
                <c:pt idx="14">
                  <c:v>508.18</c:v>
                </c:pt>
                <c:pt idx="15">
                  <c:v>508.18</c:v>
                </c:pt>
                <c:pt idx="16">
                  <c:v>507.72</c:v>
                </c:pt>
                <c:pt idx="17">
                  <c:v>506.82</c:v>
                </c:pt>
                <c:pt idx="18">
                  <c:v>506.6</c:v>
                </c:pt>
                <c:pt idx="19">
                  <c:v>505.31</c:v>
                </c:pt>
                <c:pt idx="20">
                  <c:v>506.07</c:v>
                </c:pt>
                <c:pt idx="21">
                  <c:v>507.08</c:v>
                </c:pt>
                <c:pt idx="22">
                  <c:v>512.14</c:v>
                </c:pt>
                <c:pt idx="23">
                  <c:v>511.81</c:v>
                </c:pt>
                <c:pt idx="24">
                  <c:v>508.79</c:v>
                </c:pt>
                <c:pt idx="25">
                  <c:v>506.88</c:v>
                </c:pt>
                <c:pt idx="26">
                  <c:v>502.18</c:v>
                </c:pt>
                <c:pt idx="27">
                  <c:v>503.22</c:v>
                </c:pt>
                <c:pt idx="28">
                  <c:v>503.4</c:v>
                </c:pt>
                <c:pt idx="29">
                  <c:v>503.16</c:v>
                </c:pt>
                <c:pt idx="30">
                  <c:v>502.11</c:v>
                </c:pt>
                <c:pt idx="31">
                  <c:v>508.31</c:v>
                </c:pt>
                <c:pt idx="32">
                  <c:v>507.62</c:v>
                </c:pt>
                <c:pt idx="33">
                  <c:v>506.89</c:v>
                </c:pt>
                <c:pt idx="34">
                  <c:v>505.4</c:v>
                </c:pt>
                <c:pt idx="35">
                  <c:v>505.49</c:v>
                </c:pt>
                <c:pt idx="36">
                  <c:v>505.54</c:v>
                </c:pt>
                <c:pt idx="37">
                  <c:v>506.1</c:v>
                </c:pt>
                <c:pt idx="38">
                  <c:v>504.2</c:v>
                </c:pt>
                <c:pt idx="39">
                  <c:v>500.87</c:v>
                </c:pt>
                <c:pt idx="40">
                  <c:v>496.28</c:v>
                </c:pt>
                <c:pt idx="41">
                  <c:v>494.52</c:v>
                </c:pt>
                <c:pt idx="42">
                  <c:v>494.52</c:v>
                </c:pt>
                <c:pt idx="43">
                  <c:v>493.72</c:v>
                </c:pt>
                <c:pt idx="44">
                  <c:v>492.11</c:v>
                </c:pt>
                <c:pt idx="45">
                  <c:v>489.58</c:v>
                </c:pt>
                <c:pt idx="46">
                  <c:v>491.19</c:v>
                </c:pt>
                <c:pt idx="47">
                  <c:v>491.19</c:v>
                </c:pt>
                <c:pt idx="48">
                  <c:v>492.99</c:v>
                </c:pt>
                <c:pt idx="49">
                  <c:v>491.9</c:v>
                </c:pt>
                <c:pt idx="50">
                  <c:v>491.95</c:v>
                </c:pt>
                <c:pt idx="51">
                  <c:v>485.57</c:v>
                </c:pt>
                <c:pt idx="52">
                  <c:v>483.67</c:v>
                </c:pt>
                <c:pt idx="53">
                  <c:v>486.47</c:v>
                </c:pt>
                <c:pt idx="54">
                  <c:v>489.36</c:v>
                </c:pt>
                <c:pt idx="55">
                  <c:v>490.14</c:v>
                </c:pt>
                <c:pt idx="56">
                  <c:v>490.14</c:v>
                </c:pt>
                <c:pt idx="57">
                  <c:v>490.91</c:v>
                </c:pt>
                <c:pt idx="58">
                  <c:v>490.9</c:v>
                </c:pt>
                <c:pt idx="59">
                  <c:v>494.19</c:v>
                </c:pt>
                <c:pt idx="60">
                  <c:v>496.97</c:v>
                </c:pt>
                <c:pt idx="61">
                  <c:v>496.97</c:v>
                </c:pt>
                <c:pt idx="62">
                  <c:v>495.05</c:v>
                </c:pt>
                <c:pt idx="63">
                  <c:v>496.86</c:v>
                </c:pt>
                <c:pt idx="64">
                  <c:v>493.07</c:v>
                </c:pt>
                <c:pt idx="65">
                  <c:v>492.61</c:v>
                </c:pt>
                <c:pt idx="66">
                  <c:v>493.09</c:v>
                </c:pt>
                <c:pt idx="67">
                  <c:v>492.99</c:v>
                </c:pt>
                <c:pt idx="68">
                  <c:v>491.37</c:v>
                </c:pt>
                <c:pt idx="69">
                  <c:v>486.04</c:v>
                </c:pt>
                <c:pt idx="70">
                  <c:v>482.84</c:v>
                </c:pt>
                <c:pt idx="71">
                  <c:v>489.44</c:v>
                </c:pt>
                <c:pt idx="72">
                  <c:v>497.34</c:v>
                </c:pt>
                <c:pt idx="73">
                  <c:v>501.16</c:v>
                </c:pt>
                <c:pt idx="74">
                  <c:v>499.11</c:v>
                </c:pt>
                <c:pt idx="75">
                  <c:v>491.18</c:v>
                </c:pt>
                <c:pt idx="76">
                  <c:v>496.03</c:v>
                </c:pt>
                <c:pt idx="77">
                  <c:v>503.9</c:v>
                </c:pt>
                <c:pt idx="78">
                  <c:v>503.29</c:v>
                </c:pt>
                <c:pt idx="79">
                  <c:v>501.71</c:v>
                </c:pt>
                <c:pt idx="80">
                  <c:v>502.2</c:v>
                </c:pt>
                <c:pt idx="81">
                  <c:v>504.71</c:v>
                </c:pt>
                <c:pt idx="82">
                  <c:v>505.86</c:v>
                </c:pt>
                <c:pt idx="83">
                  <c:v>504.54</c:v>
                </c:pt>
                <c:pt idx="84">
                  <c:v>503.8</c:v>
                </c:pt>
                <c:pt idx="85">
                  <c:v>502.03</c:v>
                </c:pt>
                <c:pt idx="86">
                  <c:v>498.52</c:v>
                </c:pt>
                <c:pt idx="87">
                  <c:v>494.72</c:v>
                </c:pt>
                <c:pt idx="88">
                  <c:v>491.6</c:v>
                </c:pt>
                <c:pt idx="89">
                  <c:v>489.5</c:v>
                </c:pt>
                <c:pt idx="90">
                  <c:v>490.6</c:v>
                </c:pt>
                <c:pt idx="91">
                  <c:v>491.13</c:v>
                </c:pt>
                <c:pt idx="92">
                  <c:v>491.2</c:v>
                </c:pt>
                <c:pt idx="93">
                  <c:v>487.93</c:v>
                </c:pt>
                <c:pt idx="94">
                  <c:v>485.715</c:v>
                </c:pt>
                <c:pt idx="95">
                  <c:v>481.89</c:v>
                </c:pt>
                <c:pt idx="96">
                  <c:v>481.84</c:v>
                </c:pt>
                <c:pt idx="97">
                  <c:v>479.85</c:v>
                </c:pt>
                <c:pt idx="98">
                  <c:v>476.74</c:v>
                </c:pt>
                <c:pt idx="99">
                  <c:v>465.42</c:v>
                </c:pt>
                <c:pt idx="100">
                  <c:v>464.22</c:v>
                </c:pt>
                <c:pt idx="101">
                  <c:v>456.24</c:v>
                </c:pt>
                <c:pt idx="102">
                  <c:v>457.82</c:v>
                </c:pt>
                <c:pt idx="103">
                  <c:v>458.41</c:v>
                </c:pt>
                <c:pt idx="104">
                  <c:v>457.59</c:v>
                </c:pt>
                <c:pt idx="105">
                  <c:v>459.23</c:v>
                </c:pt>
                <c:pt idx="106">
                  <c:v>462.9</c:v>
                </c:pt>
                <c:pt idx="107">
                  <c:v>462.2</c:v>
                </c:pt>
                <c:pt idx="108">
                  <c:v>456.59</c:v>
                </c:pt>
                <c:pt idx="109">
                  <c:v>458.79</c:v>
                </c:pt>
                <c:pt idx="110">
                  <c:v>458.2</c:v>
                </c:pt>
                <c:pt idx="111">
                  <c:v>474.27</c:v>
                </c:pt>
                <c:pt idx="112">
                  <c:v>473.15</c:v>
                </c:pt>
                <c:pt idx="113">
                  <c:v>466.46</c:v>
                </c:pt>
                <c:pt idx="114">
                  <c:v>459.46</c:v>
                </c:pt>
                <c:pt idx="115">
                  <c:v>459.04</c:v>
                </c:pt>
                <c:pt idx="116">
                  <c:v>456.5</c:v>
                </c:pt>
                <c:pt idx="117">
                  <c:v>471.95</c:v>
                </c:pt>
                <c:pt idx="118">
                  <c:v>479.27</c:v>
                </c:pt>
                <c:pt idx="119">
                  <c:v>478.74</c:v>
                </c:pt>
                <c:pt idx="120">
                  <c:v>488.78</c:v>
                </c:pt>
                <c:pt idx="121">
                  <c:v>489.91</c:v>
                </c:pt>
                <c:pt idx="122">
                  <c:v>485.83</c:v>
                </c:pt>
                <c:pt idx="123">
                  <c:v>487.58</c:v>
                </c:pt>
                <c:pt idx="124">
                  <c:v>485.73</c:v>
                </c:pt>
                <c:pt idx="125">
                  <c:v>489.3</c:v>
                </c:pt>
                <c:pt idx="126">
                  <c:v>487.41</c:v>
                </c:pt>
                <c:pt idx="127">
                  <c:v>485.07</c:v>
                </c:pt>
                <c:pt idx="128">
                  <c:v>480.7</c:v>
                </c:pt>
                <c:pt idx="129">
                  <c:v>474.15</c:v>
                </c:pt>
                <c:pt idx="130">
                  <c:v>472.32</c:v>
                </c:pt>
                <c:pt idx="131">
                  <c:v>467.1</c:v>
                </c:pt>
                <c:pt idx="132">
                  <c:v>458.1</c:v>
                </c:pt>
              </c:numCache>
            </c:numRef>
          </c:yVal>
          <c:smooth val="0"/>
        </c:ser>
        <c:axId val="38683097"/>
        <c:axId val="12603554"/>
      </c:scatterChart>
      <c:valAx>
        <c:axId val="38683097"/>
        <c:scaling>
          <c:orientation val="minMax"/>
          <c:min val="3241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crossBetween val="midCat"/>
        <c:dispUnits/>
        <c:majorUnit val="365.25"/>
        <c:minorUnit val="365.25"/>
      </c:valAx>
      <c:valAx>
        <c:axId val="12603554"/>
        <c:scaling>
          <c:orientation val="minMax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 val="autoZero"/>
        <c:crossBetween val="midCat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3213-3-0001 (POU TARTAREU)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3213-3-0001'!$AD$3:$AD$14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15</c:v>
                </c:pt>
              </c:numCache>
            </c:numRef>
          </c:val>
        </c:ser>
        <c:axId val="46323123"/>
        <c:axId val="1425492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3213-3-0001'!$AA$3:$AA$14</c:f>
              <c:numCache>
                <c:ptCount val="12"/>
                <c:pt idx="0">
                  <c:v>505.31</c:v>
                </c:pt>
                <c:pt idx="1">
                  <c:v>506.07</c:v>
                </c:pt>
                <c:pt idx="2">
                  <c:v>507.08</c:v>
                </c:pt>
                <c:pt idx="3">
                  <c:v>512.14</c:v>
                </c:pt>
                <c:pt idx="4">
                  <c:v>511.81</c:v>
                </c:pt>
                <c:pt idx="5">
                  <c:v>508.79</c:v>
                </c:pt>
                <c:pt idx="6">
                  <c:v>506.88</c:v>
                </c:pt>
                <c:pt idx="7">
                  <c:v>508.18</c:v>
                </c:pt>
                <c:pt idx="8">
                  <c:v>507.72</c:v>
                </c:pt>
                <c:pt idx="9">
                  <c:v>506.82</c:v>
                </c:pt>
                <c:pt idx="10">
                  <c:v>503.22</c:v>
                </c:pt>
                <c:pt idx="11">
                  <c:v>506.6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3213-3-0001'!$AB$3:$AB$14</c:f>
              <c:numCache>
                <c:ptCount val="12"/>
                <c:pt idx="0">
                  <c:v>456.24</c:v>
                </c:pt>
                <c:pt idx="1">
                  <c:v>467.1</c:v>
                </c:pt>
                <c:pt idx="2">
                  <c:v>458.1</c:v>
                </c:pt>
                <c:pt idx="3">
                  <c:v>457.82</c:v>
                </c:pt>
                <c:pt idx="4">
                  <c:v>456.5</c:v>
                </c:pt>
                <c:pt idx="5">
                  <c:v>457.59</c:v>
                </c:pt>
                <c:pt idx="6">
                  <c:v>474.27</c:v>
                </c:pt>
                <c:pt idx="7">
                  <c:v>459.23</c:v>
                </c:pt>
                <c:pt idx="8">
                  <c:v>462.2</c:v>
                </c:pt>
                <c:pt idx="9">
                  <c:v>456.59</c:v>
                </c:pt>
                <c:pt idx="10">
                  <c:v>465.42</c:v>
                </c:pt>
                <c:pt idx="11">
                  <c:v>456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3213-3-0001'!$AC$3:$AC$14</c:f>
              <c:numCache>
                <c:ptCount val="12"/>
                <c:pt idx="0">
                  <c:v>485.5309090909091</c:v>
                </c:pt>
                <c:pt idx="1">
                  <c:v>488.73100000000005</c:v>
                </c:pt>
                <c:pt idx="2">
                  <c:v>481.662</c:v>
                </c:pt>
                <c:pt idx="3">
                  <c:v>490.60181818181815</c:v>
                </c:pt>
                <c:pt idx="4">
                  <c:v>488.43</c:v>
                </c:pt>
                <c:pt idx="5">
                  <c:v>491.418</c:v>
                </c:pt>
                <c:pt idx="6">
                  <c:v>495.55909090909086</c:v>
                </c:pt>
                <c:pt idx="7">
                  <c:v>491.12233333333336</c:v>
                </c:pt>
                <c:pt idx="8">
                  <c:v>490.58307692307693</c:v>
                </c:pt>
                <c:pt idx="9">
                  <c:v>491.3833333333334</c:v>
                </c:pt>
                <c:pt idx="10">
                  <c:v>487.51875</c:v>
                </c:pt>
                <c:pt idx="11">
                  <c:v>483.63666666666666</c:v>
                </c:pt>
              </c:numCache>
            </c:numRef>
          </c:val>
          <c:smooth val="0"/>
        </c:ser>
        <c:ser>
          <c:idx val="4"/>
          <c:order val="4"/>
          <c:tx>
            <c:v>2010/2011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3213-3-0001'!$AE$3:$AE$14</c:f>
              <c:numCache>
                <c:ptCount val="12"/>
                <c:pt idx="0">
                  <c:v>487.58</c:v>
                </c:pt>
                <c:pt idx="1">
                  <c:v>485.73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489.3</c:v>
                </c:pt>
                <c:pt idx="8">
                  <c:v>487.41</c:v>
                </c:pt>
                <c:pt idx="9">
                  <c:v>485.07</c:v>
                </c:pt>
                <c:pt idx="10">
                  <c:v>480.7</c:v>
                </c:pt>
                <c:pt idx="11">
                  <c:v>474.15</c:v>
                </c:pt>
              </c:numCache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auto val="1"/>
        <c:lblOffset val="100"/>
        <c:noMultiLvlLbl val="0"/>
      </c:catAx>
      <c:valAx>
        <c:axId val="13798166"/>
        <c:scaling>
          <c:orientation val="minMax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5453"/>
        <c:crossesAt val="1"/>
        <c:crossBetween val="between"/>
        <c:dispUnits/>
        <c:minorUnit val="1"/>
      </c:valAx>
      <c:catAx>
        <c:axId val="46323123"/>
        <c:scaling>
          <c:orientation val="minMax"/>
        </c:scaling>
        <c:axPos val="b"/>
        <c:delete val="1"/>
        <c:majorTickMark val="in"/>
        <c:minorTickMark val="none"/>
        <c:tickLblPos val="nextTo"/>
        <c:crossAx val="14254924"/>
        <c:crosses val="autoZero"/>
        <c:auto val="1"/>
        <c:lblOffset val="100"/>
        <c:noMultiLvlLbl val="0"/>
      </c:cat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DATOS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23123"/>
        <c:crosses val="max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3213-3-0001 (POU TARTAREU)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IE-MES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3213-3-0001'!$AG$3:$AG$14</c:f>
              <c:numCache>
                <c:ptCount val="12"/>
                <c:pt idx="0">
                  <c:v>0.5517994208760388</c:v>
                </c:pt>
                <c:pt idx="1">
                  <c:v>0.4306319633858807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0.4714299152356364</c:v>
                </c:pt>
                <c:pt idx="8">
                  <c:v>0.44410266139086163</c:v>
                </c:pt>
                <c:pt idx="9">
                  <c:v>0.4092738072427662</c:v>
                </c:pt>
                <c:pt idx="10">
                  <c:v>0.3457209118162787</c:v>
                </c:pt>
                <c:pt idx="11">
                  <c:v>0.32836810999879357</c:v>
                </c:pt>
              </c:numCache>
            </c:numRef>
          </c:val>
        </c:ser>
        <c:ser>
          <c:idx val="1"/>
          <c:order val="1"/>
          <c:tx>
            <c:v>IE-SERIE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3213-3-0001'!$Z$3:$Z$14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3213-3-0001'!$AH$3:$AH$14</c:f>
              <c:numCache>
                <c:ptCount val="12"/>
                <c:pt idx="0">
                  <c:v>0.4764997044665813</c:v>
                </c:pt>
                <c:pt idx="1">
                  <c:v>0.4485856939135997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0.503532630457272</c:v>
                </c:pt>
                <c:pt idx="8">
                  <c:v>0.47393463322657814</c:v>
                </c:pt>
                <c:pt idx="9">
                  <c:v>0.4386271820406435</c:v>
                </c:pt>
                <c:pt idx="10">
                  <c:v>0.37268976251819375</c:v>
                </c:pt>
                <c:pt idx="11">
                  <c:v>0.2738590765062838</c:v>
                </c:pt>
              </c:numCache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 DE ESTADO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3213-3-0001'!$AI$2:$AI$37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3213-3-0001'!$AJ$2:$AJ$37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3213-3-0001'!$AI$2:$AI$37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3213-3-0001'!$AK$2:$AK$37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3213-3-0001'!$AI$2:$AI$37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3213-3-0001'!$AL$2:$AL$37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59642369"/>
        <c:axId val="67019274"/>
      </c:lineChart>
      <c:dateAx>
        <c:axId val="59642369"/>
        <c:scaling>
          <c:orientation val="minMax"/>
          <c:max val="37591"/>
          <c:min val="36526"/>
        </c:scaling>
        <c:axPos val="t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 val="max"/>
        <c:auto val="0"/>
        <c:majorUnit val="12"/>
        <c:majorTimeUnit val="months"/>
        <c:minorUnit val="1"/>
        <c:minorTimeUnit val="months"/>
        <c:noMultiLvlLbl val="0"/>
      </c:dateAx>
      <c:valAx>
        <c:axId val="6701927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6423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68046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28125" style="1" bestFit="1" customWidth="1"/>
    <col min="2" max="2" width="18.8515625" style="0" bestFit="1" customWidth="1"/>
    <col min="3" max="3" width="8.140625" style="0" bestFit="1" customWidth="1"/>
    <col min="4" max="4" width="26.0039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78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2011</v>
      </c>
      <c r="C1" s="12"/>
      <c r="D1" s="12"/>
      <c r="E1" s="12"/>
      <c r="N1" t="e">
        <f>RIGHT(VLOOKUP("Extrapolado",$E$3:$N$135,10,FALSE),9)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512.14</v>
      </c>
      <c r="AB2">
        <f>MIN(AB3:AB14)</f>
        <v>456</v>
      </c>
      <c r="AC2">
        <v>489.13748120300755</v>
      </c>
      <c r="AD2">
        <f>SUM(AD3:AD14)</f>
        <v>133</v>
      </c>
      <c r="AJ2" s="2"/>
      <c r="AK2" s="2"/>
      <c r="AL2" s="2"/>
    </row>
    <row r="3" spans="1:38" ht="12.75">
      <c r="A3" s="11">
        <v>32611</v>
      </c>
      <c r="B3" s="12">
        <v>494.95</v>
      </c>
      <c r="C3" s="12">
        <v>730</v>
      </c>
      <c r="D3" s="12" t="s">
        <v>55</v>
      </c>
      <c r="E3" s="12" t="s">
        <v>56</v>
      </c>
      <c r="F3" t="s">
        <v>57</v>
      </c>
      <c r="G3">
        <v>235.05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494.95</v>
      </c>
      <c r="Q3">
        <f>IF(ISNA(P3),IF(ISNA(R3),IF(ISNA(S3),"",S3),R3),P3)</f>
        <v>494.95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505.31</v>
      </c>
      <c r="AB3">
        <v>456.24</v>
      </c>
      <c r="AC3">
        <v>485.5309090909091</v>
      </c>
      <c r="AD3">
        <v>11</v>
      </c>
      <c r="AE3">
        <v>487.58</v>
      </c>
      <c r="AF3">
        <v>1</v>
      </c>
      <c r="AG3">
        <f>IF(AE3&gt;=AC3,0.5*(1+((AE3-AC3)/(AA3-AC3))),(AE3-AB3)/(2*(AC3-AB3)))</f>
        <v>0.5517994208760388</v>
      </c>
      <c r="AH3">
        <f>IF(AE3&gt;=$AC$2,0.5*(1+((AE3-$AC$2)/($AA$2-$AC$2))),(AE3-$AB$2)/(2*($AC$2-$AB$2)))</f>
        <v>0.4764997044665813</v>
      </c>
      <c r="AJ3" s="2"/>
      <c r="AK3" s="2"/>
      <c r="AL3" s="2"/>
    </row>
    <row r="4" spans="1:38" ht="12.75">
      <c r="A4" s="11">
        <v>32781</v>
      </c>
      <c r="B4" s="12">
        <v>479</v>
      </c>
      <c r="C4" s="12">
        <v>730</v>
      </c>
      <c r="D4" s="12" t="s">
        <v>55</v>
      </c>
      <c r="E4" s="12" t="s">
        <v>56</v>
      </c>
      <c r="F4" t="s">
        <v>57</v>
      </c>
      <c r="G4">
        <v>251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479</v>
      </c>
      <c r="Q4">
        <f aca="true" t="shared" si="2" ref="Q4:Q67">IF(ISNA(P4),IF(ISNA(R4),IF(ISNA(S4),"",S4),R4),P4)</f>
        <v>479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506.07</v>
      </c>
      <c r="AB4">
        <v>467.1</v>
      </c>
      <c r="AC4">
        <v>488.73100000000005</v>
      </c>
      <c r="AD4">
        <v>10</v>
      </c>
      <c r="AE4">
        <v>485.73</v>
      </c>
      <c r="AF4">
        <v>1</v>
      </c>
      <c r="AG4">
        <f aca="true" t="shared" si="5" ref="AG4:AG14">IF(AE4&gt;=AC4,0.5*(1+((AE4-AC4)/(AA4-AC4))),(AE4-AB4)/(2*(AC4-AB4)))</f>
        <v>0.4306319633858807</v>
      </c>
      <c r="AH4">
        <f aca="true" t="shared" si="6" ref="AH4:AH14">IF(AE4&gt;=$AC$2,0.5*(1+((AE4-$AC$2)/($AA$2-$AC$2))),(AE4-$AB$2)/(2*($AC$2-$AB$2)))</f>
        <v>0.4485856939135997</v>
      </c>
      <c r="AJ4" s="2"/>
      <c r="AK4" s="2"/>
      <c r="AL4" s="2"/>
    </row>
    <row r="5" spans="1:38" ht="12.75">
      <c r="A5" s="11">
        <v>32907</v>
      </c>
      <c r="B5" s="12">
        <v>478</v>
      </c>
      <c r="C5" s="12">
        <v>730</v>
      </c>
      <c r="D5" s="12" t="s">
        <v>55</v>
      </c>
      <c r="E5" s="12" t="s">
        <v>56</v>
      </c>
      <c r="F5" t="s">
        <v>57</v>
      </c>
      <c r="G5">
        <v>252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478</v>
      </c>
      <c r="Q5">
        <f t="shared" si="2"/>
        <v>478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507.08</v>
      </c>
      <c r="AB5">
        <v>458.1</v>
      </c>
      <c r="AC5">
        <v>481.662</v>
      </c>
      <c r="AD5">
        <v>5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33117</v>
      </c>
      <c r="B6" s="12">
        <v>456</v>
      </c>
      <c r="C6" s="12">
        <v>730</v>
      </c>
      <c r="D6" s="12" t="s">
        <v>55</v>
      </c>
      <c r="E6" s="12" t="s">
        <v>56</v>
      </c>
      <c r="F6" t="s">
        <v>57</v>
      </c>
      <c r="G6">
        <v>274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456</v>
      </c>
      <c r="Q6">
        <f t="shared" si="2"/>
        <v>456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512.14</v>
      </c>
      <c r="AB6">
        <v>457.82</v>
      </c>
      <c r="AC6">
        <v>490.60181818181815</v>
      </c>
      <c r="AD6">
        <v>11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34227</v>
      </c>
      <c r="B7" s="12">
        <v>475.91</v>
      </c>
      <c r="C7" s="12">
        <v>730</v>
      </c>
      <c r="D7" s="12" t="s">
        <v>55</v>
      </c>
      <c r="E7" s="12" t="s">
        <v>56</v>
      </c>
      <c r="F7" t="s">
        <v>57</v>
      </c>
      <c r="G7">
        <v>254.09</v>
      </c>
      <c r="H7">
        <v>0</v>
      </c>
      <c r="K7" t="s">
        <v>58</v>
      </c>
      <c r="L7" t="s">
        <v>61</v>
      </c>
      <c r="M7" t="s">
        <v>60</v>
      </c>
      <c r="O7" t="e">
        <f t="shared" si="0"/>
        <v>#N/A</v>
      </c>
      <c r="P7">
        <f t="shared" si="1"/>
        <v>475.91</v>
      </c>
      <c r="Q7">
        <f t="shared" si="2"/>
        <v>475.91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511.81</v>
      </c>
      <c r="AB7">
        <v>456.5</v>
      </c>
      <c r="AC7">
        <v>488.43</v>
      </c>
      <c r="AD7">
        <v>12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34291</v>
      </c>
      <c r="B8" s="12">
        <v>479.35</v>
      </c>
      <c r="C8" s="12">
        <v>730</v>
      </c>
      <c r="D8" s="12" t="s">
        <v>55</v>
      </c>
      <c r="E8" s="12" t="s">
        <v>56</v>
      </c>
      <c r="F8" t="s">
        <v>57</v>
      </c>
      <c r="G8">
        <v>250.65</v>
      </c>
      <c r="H8">
        <v>0</v>
      </c>
      <c r="K8" t="s">
        <v>58</v>
      </c>
      <c r="L8" t="s">
        <v>61</v>
      </c>
      <c r="M8" t="s">
        <v>60</v>
      </c>
      <c r="O8" t="e">
        <f t="shared" si="0"/>
        <v>#N/A</v>
      </c>
      <c r="P8">
        <f t="shared" si="1"/>
        <v>479.35</v>
      </c>
      <c r="Q8">
        <f t="shared" si="2"/>
        <v>479.35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508.79</v>
      </c>
      <c r="AB8">
        <v>457.59</v>
      </c>
      <c r="AC8">
        <v>491.418</v>
      </c>
      <c r="AD8">
        <v>10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34386</v>
      </c>
      <c r="B9" s="12">
        <v>490.25</v>
      </c>
      <c r="C9" s="12">
        <v>730</v>
      </c>
      <c r="D9" s="12" t="s">
        <v>55</v>
      </c>
      <c r="E9" s="12" t="s">
        <v>56</v>
      </c>
      <c r="F9" t="s">
        <v>57</v>
      </c>
      <c r="G9">
        <v>239.75</v>
      </c>
      <c r="H9">
        <v>0</v>
      </c>
      <c r="K9" t="s">
        <v>58</v>
      </c>
      <c r="L9" t="s">
        <v>61</v>
      </c>
      <c r="M9" t="s">
        <v>60</v>
      </c>
      <c r="O9" t="e">
        <f t="shared" si="0"/>
        <v>#N/A</v>
      </c>
      <c r="P9">
        <f t="shared" si="1"/>
        <v>490.25</v>
      </c>
      <c r="Q9">
        <f t="shared" si="2"/>
        <v>490.25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506.88</v>
      </c>
      <c r="AB9">
        <v>474.27</v>
      </c>
      <c r="AC9">
        <v>495.55909090909086</v>
      </c>
      <c r="AD9">
        <v>11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34410</v>
      </c>
      <c r="B10" s="12">
        <v>490.33</v>
      </c>
      <c r="C10" s="12">
        <v>730</v>
      </c>
      <c r="D10" s="12" t="s">
        <v>55</v>
      </c>
      <c r="E10" s="12" t="s">
        <v>56</v>
      </c>
      <c r="F10" t="s">
        <v>57</v>
      </c>
      <c r="G10">
        <v>239.67</v>
      </c>
      <c r="H10">
        <v>0</v>
      </c>
      <c r="K10" t="s">
        <v>58</v>
      </c>
      <c r="L10" t="s">
        <v>61</v>
      </c>
      <c r="M10" t="s">
        <v>60</v>
      </c>
      <c r="O10" t="e">
        <f t="shared" si="0"/>
        <v>#N/A</v>
      </c>
      <c r="P10">
        <f t="shared" si="1"/>
        <v>490.33</v>
      </c>
      <c r="Q10">
        <f t="shared" si="2"/>
        <v>490.33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508.18</v>
      </c>
      <c r="AB10">
        <v>459.23</v>
      </c>
      <c r="AC10">
        <v>491.12233333333336</v>
      </c>
      <c r="AD10">
        <v>15</v>
      </c>
      <c r="AE10">
        <v>489.3</v>
      </c>
      <c r="AF10">
        <v>1</v>
      </c>
      <c r="AG10">
        <f t="shared" si="5"/>
        <v>0.4714299152356364</v>
      </c>
      <c r="AH10">
        <f t="shared" si="6"/>
        <v>0.503532630457272</v>
      </c>
      <c r="AJ10" s="2"/>
      <c r="AK10" s="2"/>
      <c r="AL10" s="2"/>
    </row>
    <row r="11" spans="1:38" ht="12.75">
      <c r="A11" s="11">
        <v>34446</v>
      </c>
      <c r="B11" s="12">
        <v>488.12</v>
      </c>
      <c r="C11" s="12">
        <v>730</v>
      </c>
      <c r="D11" s="12" t="s">
        <v>55</v>
      </c>
      <c r="E11" s="12" t="s">
        <v>56</v>
      </c>
      <c r="F11" t="s">
        <v>57</v>
      </c>
      <c r="G11">
        <v>241.88</v>
      </c>
      <c r="H11">
        <v>0</v>
      </c>
      <c r="K11" t="s">
        <v>58</v>
      </c>
      <c r="L11" t="s">
        <v>61</v>
      </c>
      <c r="M11" t="s">
        <v>60</v>
      </c>
      <c r="O11" t="e">
        <f t="shared" si="0"/>
        <v>#N/A</v>
      </c>
      <c r="P11">
        <f t="shared" si="1"/>
        <v>488.12</v>
      </c>
      <c r="Q11">
        <f t="shared" si="2"/>
        <v>488.12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507.72</v>
      </c>
      <c r="AB11">
        <v>462.2</v>
      </c>
      <c r="AC11">
        <v>490.58307692307693</v>
      </c>
      <c r="AD11">
        <v>13</v>
      </c>
      <c r="AE11">
        <v>487.41</v>
      </c>
      <c r="AF11">
        <v>1</v>
      </c>
      <c r="AG11">
        <f t="shared" si="5"/>
        <v>0.44410266139086163</v>
      </c>
      <c r="AH11">
        <f t="shared" si="6"/>
        <v>0.47393463322657814</v>
      </c>
      <c r="AJ11" s="2"/>
      <c r="AK11" s="2"/>
      <c r="AL11" s="2"/>
    </row>
    <row r="12" spans="1:38" ht="12.75">
      <c r="A12" s="11">
        <v>34509</v>
      </c>
      <c r="B12" s="12">
        <v>489.41</v>
      </c>
      <c r="C12" s="12">
        <v>730</v>
      </c>
      <c r="D12" s="12" t="s">
        <v>55</v>
      </c>
      <c r="E12" s="12" t="s">
        <v>56</v>
      </c>
      <c r="F12" t="s">
        <v>57</v>
      </c>
      <c r="G12">
        <v>240.59</v>
      </c>
      <c r="H12">
        <v>0</v>
      </c>
      <c r="K12" t="s">
        <v>58</v>
      </c>
      <c r="L12" t="s">
        <v>61</v>
      </c>
      <c r="M12" t="s">
        <v>60</v>
      </c>
      <c r="O12" t="e">
        <f t="shared" si="0"/>
        <v>#N/A</v>
      </c>
      <c r="P12">
        <f t="shared" si="1"/>
        <v>489.41</v>
      </c>
      <c r="Q12">
        <f t="shared" si="2"/>
        <v>489.41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506.82</v>
      </c>
      <c r="AB12">
        <v>456.59</v>
      </c>
      <c r="AC12">
        <v>491.3833333333334</v>
      </c>
      <c r="AD12">
        <v>12</v>
      </c>
      <c r="AE12">
        <v>485.07</v>
      </c>
      <c r="AF12">
        <v>1</v>
      </c>
      <c r="AG12">
        <f t="shared" si="5"/>
        <v>0.4092738072427662</v>
      </c>
      <c r="AH12">
        <f t="shared" si="6"/>
        <v>0.4386271820406435</v>
      </c>
      <c r="AJ12" s="2"/>
      <c r="AK12" s="2"/>
      <c r="AL12" s="2"/>
    </row>
    <row r="13" spans="1:38" ht="12.75">
      <c r="A13" s="11">
        <v>35110</v>
      </c>
      <c r="B13" s="12">
        <v>492.29</v>
      </c>
      <c r="C13" s="12">
        <v>730</v>
      </c>
      <c r="D13" s="12" t="s">
        <v>55</v>
      </c>
      <c r="E13" s="12" t="s">
        <v>56</v>
      </c>
      <c r="F13" t="s">
        <v>57</v>
      </c>
      <c r="G13">
        <v>237.71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492.29</v>
      </c>
      <c r="Q13">
        <f t="shared" si="2"/>
        <v>492.29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503.22</v>
      </c>
      <c r="AB13">
        <v>465.42</v>
      </c>
      <c r="AC13">
        <v>487.51875</v>
      </c>
      <c r="AD13">
        <v>8</v>
      </c>
      <c r="AE13">
        <v>480.7</v>
      </c>
      <c r="AF13">
        <v>1</v>
      </c>
      <c r="AG13">
        <f t="shared" si="5"/>
        <v>0.3457209118162787</v>
      </c>
      <c r="AH13">
        <f t="shared" si="6"/>
        <v>0.37268976251819375</v>
      </c>
      <c r="AJ13" s="2"/>
      <c r="AK13" s="2"/>
      <c r="AL13" s="2"/>
    </row>
    <row r="14" spans="1:38" ht="12.75">
      <c r="A14" s="11">
        <v>35139</v>
      </c>
      <c r="B14" s="12">
        <v>496.99</v>
      </c>
      <c r="C14" s="12">
        <v>730</v>
      </c>
      <c r="D14" s="12" t="s">
        <v>55</v>
      </c>
      <c r="E14" s="12" t="s">
        <v>56</v>
      </c>
      <c r="F14" t="s">
        <v>57</v>
      </c>
      <c r="G14">
        <v>233.01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496.99</v>
      </c>
      <c r="Q14">
        <f t="shared" si="2"/>
        <v>496.99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506.6</v>
      </c>
      <c r="AB14">
        <v>456</v>
      </c>
      <c r="AC14">
        <v>483.63666666666666</v>
      </c>
      <c r="AD14">
        <v>15</v>
      </c>
      <c r="AE14">
        <v>474.15</v>
      </c>
      <c r="AF14">
        <v>1</v>
      </c>
      <c r="AG14">
        <f t="shared" si="5"/>
        <v>0.32836810999879357</v>
      </c>
      <c r="AH14">
        <f t="shared" si="6"/>
        <v>0.2738590765062838</v>
      </c>
      <c r="AJ14" s="2"/>
      <c r="AK14" s="2"/>
      <c r="AL14" s="2"/>
    </row>
    <row r="15" spans="1:38" ht="12.75">
      <c r="A15" s="11">
        <v>35170</v>
      </c>
      <c r="B15" s="12">
        <v>501.31</v>
      </c>
      <c r="C15" s="12">
        <v>730</v>
      </c>
      <c r="D15" s="12" t="s">
        <v>55</v>
      </c>
      <c r="E15" s="12" t="s">
        <v>56</v>
      </c>
      <c r="F15" t="s">
        <v>57</v>
      </c>
      <c r="G15">
        <v>228.69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501.31</v>
      </c>
      <c r="Q15">
        <f t="shared" si="2"/>
        <v>501.31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35200</v>
      </c>
      <c r="B16" s="12">
        <v>508.18</v>
      </c>
      <c r="C16" s="12">
        <v>730</v>
      </c>
      <c r="D16" s="12" t="s">
        <v>55</v>
      </c>
      <c r="E16" s="12" t="s">
        <v>56</v>
      </c>
      <c r="F16" t="s">
        <v>57</v>
      </c>
      <c r="G16">
        <v>221.82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508.18</v>
      </c>
      <c r="Q16">
        <f t="shared" si="2"/>
        <v>508.18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35200.833333333336</v>
      </c>
      <c r="B17" s="12">
        <v>508.18</v>
      </c>
      <c r="C17" s="12">
        <v>730</v>
      </c>
      <c r="D17" s="12" t="s">
        <v>55</v>
      </c>
      <c r="E17" s="12" t="s">
        <v>56</v>
      </c>
      <c r="F17" t="s">
        <v>57</v>
      </c>
      <c r="G17">
        <v>221.82</v>
      </c>
      <c r="H17">
        <v>0</v>
      </c>
      <c r="K17" t="s">
        <v>58</v>
      </c>
      <c r="L17" t="s">
        <v>62</v>
      </c>
      <c r="M17" t="s">
        <v>60</v>
      </c>
      <c r="O17" t="e">
        <f t="shared" si="0"/>
        <v>#N/A</v>
      </c>
      <c r="P17">
        <f t="shared" si="1"/>
        <v>508.18</v>
      </c>
      <c r="Q17">
        <f t="shared" si="2"/>
        <v>508.18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35200.833333333336</v>
      </c>
      <c r="B18" s="12">
        <v>508.18</v>
      </c>
      <c r="C18" s="12">
        <v>730</v>
      </c>
      <c r="D18" s="12" t="s">
        <v>55</v>
      </c>
      <c r="E18" s="12" t="s">
        <v>56</v>
      </c>
      <c r="F18" t="s">
        <v>57</v>
      </c>
      <c r="G18">
        <v>221.82</v>
      </c>
      <c r="H18">
        <v>0</v>
      </c>
      <c r="K18" t="s">
        <v>58</v>
      </c>
      <c r="L18" t="s">
        <v>62</v>
      </c>
      <c r="M18" t="s">
        <v>60</v>
      </c>
      <c r="O18" t="e">
        <f t="shared" si="0"/>
        <v>#N/A</v>
      </c>
      <c r="P18">
        <f t="shared" si="1"/>
        <v>508.18</v>
      </c>
      <c r="Q18">
        <f t="shared" si="2"/>
        <v>508.18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35233</v>
      </c>
      <c r="B19" s="12">
        <v>507.72</v>
      </c>
      <c r="C19" s="12">
        <v>730</v>
      </c>
      <c r="D19" s="12" t="s">
        <v>55</v>
      </c>
      <c r="E19" s="12" t="s">
        <v>56</v>
      </c>
      <c r="F19" t="s">
        <v>57</v>
      </c>
      <c r="G19">
        <v>222.28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507.72</v>
      </c>
      <c r="Q19">
        <f t="shared" si="2"/>
        <v>507.72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35261</v>
      </c>
      <c r="B20" s="12">
        <v>506.82</v>
      </c>
      <c r="C20" s="12">
        <v>730</v>
      </c>
      <c r="D20" s="12" t="s">
        <v>55</v>
      </c>
      <c r="E20" s="12" t="s">
        <v>56</v>
      </c>
      <c r="F20" t="s">
        <v>57</v>
      </c>
      <c r="G20">
        <v>223.18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506.82</v>
      </c>
      <c r="Q20">
        <f t="shared" si="2"/>
        <v>506.82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35326</v>
      </c>
      <c r="B21" s="12">
        <v>506.6</v>
      </c>
      <c r="C21" s="12">
        <v>730</v>
      </c>
      <c r="D21" s="12" t="s">
        <v>55</v>
      </c>
      <c r="E21" s="12" t="s">
        <v>56</v>
      </c>
      <c r="F21" t="s">
        <v>57</v>
      </c>
      <c r="G21">
        <v>223.4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506.6</v>
      </c>
      <c r="Q21">
        <f t="shared" si="2"/>
        <v>506.6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35360</v>
      </c>
      <c r="B22" s="12">
        <v>505.31</v>
      </c>
      <c r="C22" s="12">
        <v>730</v>
      </c>
      <c r="D22" s="12" t="s">
        <v>55</v>
      </c>
      <c r="E22" s="12" t="s">
        <v>56</v>
      </c>
      <c r="F22" t="s">
        <v>57</v>
      </c>
      <c r="G22">
        <v>224.69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505.31</v>
      </c>
      <c r="Q22">
        <f t="shared" si="2"/>
        <v>505.31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35387</v>
      </c>
      <c r="B23" s="12">
        <v>506.07</v>
      </c>
      <c r="C23" s="12">
        <v>730</v>
      </c>
      <c r="D23" s="12" t="s">
        <v>55</v>
      </c>
      <c r="E23" s="12" t="s">
        <v>56</v>
      </c>
      <c r="F23" t="s">
        <v>57</v>
      </c>
      <c r="G23">
        <v>223.93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506.07</v>
      </c>
      <c r="Q23">
        <f t="shared" si="2"/>
        <v>506.07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35415</v>
      </c>
      <c r="B24" s="12">
        <v>507.08</v>
      </c>
      <c r="C24" s="12">
        <v>730</v>
      </c>
      <c r="D24" s="12" t="s">
        <v>55</v>
      </c>
      <c r="E24" s="12" t="s">
        <v>56</v>
      </c>
      <c r="F24" t="s">
        <v>57</v>
      </c>
      <c r="G24">
        <v>222.92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507.08</v>
      </c>
      <c r="Q24">
        <f t="shared" si="2"/>
        <v>507.08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35445</v>
      </c>
      <c r="B25">
        <v>512.14</v>
      </c>
      <c r="C25">
        <v>730</v>
      </c>
      <c r="D25" t="s">
        <v>55</v>
      </c>
      <c r="E25" t="s">
        <v>56</v>
      </c>
      <c r="F25" t="s">
        <v>57</v>
      </c>
      <c r="G25">
        <v>217.86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512.14</v>
      </c>
      <c r="Q25">
        <f t="shared" si="2"/>
        <v>512.14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35476</v>
      </c>
      <c r="B26">
        <v>511.81</v>
      </c>
      <c r="C26">
        <v>730</v>
      </c>
      <c r="D26" t="s">
        <v>55</v>
      </c>
      <c r="E26" t="s">
        <v>56</v>
      </c>
      <c r="F26" t="s">
        <v>57</v>
      </c>
      <c r="G26">
        <v>218.19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511.81</v>
      </c>
      <c r="Q26">
        <f t="shared" si="2"/>
        <v>511.81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35509</v>
      </c>
      <c r="B27">
        <v>508.79</v>
      </c>
      <c r="C27">
        <v>730</v>
      </c>
      <c r="D27" t="s">
        <v>55</v>
      </c>
      <c r="E27" t="s">
        <v>56</v>
      </c>
      <c r="F27" t="s">
        <v>57</v>
      </c>
      <c r="G27">
        <v>221.21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508.79</v>
      </c>
      <c r="Q27">
        <f t="shared" si="2"/>
        <v>508.79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35537</v>
      </c>
      <c r="B28">
        <v>506.88</v>
      </c>
      <c r="C28">
        <v>730</v>
      </c>
      <c r="D28" t="s">
        <v>55</v>
      </c>
      <c r="E28" t="s">
        <v>56</v>
      </c>
      <c r="F28" t="s">
        <v>57</v>
      </c>
      <c r="G28">
        <v>223.12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506.88</v>
      </c>
      <c r="Q28">
        <f t="shared" si="2"/>
        <v>506.88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35610</v>
      </c>
      <c r="B29">
        <v>502.18</v>
      </c>
      <c r="C29">
        <v>730</v>
      </c>
      <c r="D29" t="s">
        <v>55</v>
      </c>
      <c r="E29" t="s">
        <v>56</v>
      </c>
      <c r="F29" t="s">
        <v>57</v>
      </c>
      <c r="G29">
        <v>227.82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502.18</v>
      </c>
      <c r="Q29">
        <f t="shared" si="2"/>
        <v>502.18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35661</v>
      </c>
      <c r="B30">
        <v>503.22</v>
      </c>
      <c r="C30">
        <v>730</v>
      </c>
      <c r="D30" t="s">
        <v>55</v>
      </c>
      <c r="E30" t="s">
        <v>56</v>
      </c>
      <c r="F30" t="s">
        <v>57</v>
      </c>
      <c r="G30">
        <v>226.78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503.22</v>
      </c>
      <c r="Q30">
        <f t="shared" si="2"/>
        <v>503.22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35695</v>
      </c>
      <c r="B31">
        <v>503.4</v>
      </c>
      <c r="C31">
        <v>730</v>
      </c>
      <c r="D31" t="s">
        <v>55</v>
      </c>
      <c r="E31" t="s">
        <v>56</v>
      </c>
      <c r="F31" t="s">
        <v>57</v>
      </c>
      <c r="G31">
        <v>226.6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503.4</v>
      </c>
      <c r="Q31">
        <f t="shared" si="2"/>
        <v>503.4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35719</v>
      </c>
      <c r="B32">
        <v>503.16</v>
      </c>
      <c r="C32">
        <v>730</v>
      </c>
      <c r="D32" t="s">
        <v>55</v>
      </c>
      <c r="E32" t="s">
        <v>56</v>
      </c>
      <c r="F32" t="s">
        <v>57</v>
      </c>
      <c r="G32">
        <v>226.84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503.16</v>
      </c>
      <c r="Q32">
        <f t="shared" si="2"/>
        <v>503.16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35760</v>
      </c>
      <c r="B33">
        <v>502.11</v>
      </c>
      <c r="C33">
        <v>730</v>
      </c>
      <c r="D33" t="s">
        <v>55</v>
      </c>
      <c r="E33" t="s">
        <v>56</v>
      </c>
      <c r="F33" t="s">
        <v>57</v>
      </c>
      <c r="G33">
        <v>227.89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502.11</v>
      </c>
      <c r="Q33">
        <f t="shared" si="2"/>
        <v>502.11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35796</v>
      </c>
      <c r="B34">
        <v>508.31</v>
      </c>
      <c r="C34">
        <v>730</v>
      </c>
      <c r="D34" t="s">
        <v>55</v>
      </c>
      <c r="E34" t="s">
        <v>56</v>
      </c>
      <c r="F34" t="s">
        <v>57</v>
      </c>
      <c r="G34">
        <v>221.69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508.31</v>
      </c>
      <c r="Q34">
        <f t="shared" si="2"/>
        <v>508.31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35844</v>
      </c>
      <c r="B35">
        <v>507.62</v>
      </c>
      <c r="C35">
        <v>730</v>
      </c>
      <c r="D35" t="s">
        <v>55</v>
      </c>
      <c r="E35" t="s">
        <v>56</v>
      </c>
      <c r="F35" t="s">
        <v>57</v>
      </c>
      <c r="G35">
        <v>222.38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507.62</v>
      </c>
      <c r="Q35">
        <f t="shared" si="2"/>
        <v>507.62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35883</v>
      </c>
      <c r="B36">
        <v>506.89</v>
      </c>
      <c r="C36">
        <v>730</v>
      </c>
      <c r="D36" t="s">
        <v>55</v>
      </c>
      <c r="E36" t="s">
        <v>56</v>
      </c>
      <c r="F36" t="s">
        <v>57</v>
      </c>
      <c r="G36">
        <v>223.11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506.89</v>
      </c>
      <c r="Q36">
        <f t="shared" si="2"/>
        <v>506.89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35901</v>
      </c>
      <c r="B37">
        <v>505.4</v>
      </c>
      <c r="C37">
        <v>730</v>
      </c>
      <c r="D37" t="s">
        <v>55</v>
      </c>
      <c r="E37" t="s">
        <v>56</v>
      </c>
      <c r="F37" t="s">
        <v>57</v>
      </c>
      <c r="G37">
        <v>224.6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505.4</v>
      </c>
      <c r="Q37">
        <f t="shared" si="2"/>
        <v>505.4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35901</v>
      </c>
      <c r="B38">
        <v>505.49</v>
      </c>
      <c r="C38">
        <v>730</v>
      </c>
      <c r="D38" t="s">
        <v>55</v>
      </c>
      <c r="E38" t="s">
        <v>56</v>
      </c>
      <c r="F38" t="s">
        <v>57</v>
      </c>
      <c r="G38">
        <v>224.51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505.49</v>
      </c>
      <c r="Q38">
        <f t="shared" si="2"/>
        <v>505.49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35934</v>
      </c>
      <c r="B39">
        <v>505.54</v>
      </c>
      <c r="C39">
        <v>730</v>
      </c>
      <c r="D39" t="s">
        <v>55</v>
      </c>
      <c r="E39" t="s">
        <v>56</v>
      </c>
      <c r="F39" t="s">
        <v>57</v>
      </c>
      <c r="G39">
        <v>224.46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505.54</v>
      </c>
      <c r="Q39">
        <f t="shared" si="2"/>
        <v>505.54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35962</v>
      </c>
      <c r="B40">
        <v>506.1</v>
      </c>
      <c r="C40">
        <v>730</v>
      </c>
      <c r="D40" t="s">
        <v>55</v>
      </c>
      <c r="E40" t="s">
        <v>56</v>
      </c>
      <c r="F40" t="s">
        <v>57</v>
      </c>
      <c r="G40">
        <v>223.9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506.1</v>
      </c>
      <c r="Q40">
        <f t="shared" si="2"/>
        <v>506.1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35996</v>
      </c>
      <c r="B41">
        <v>504.2</v>
      </c>
      <c r="C41">
        <v>730</v>
      </c>
      <c r="D41" t="s">
        <v>55</v>
      </c>
      <c r="E41" t="s">
        <v>56</v>
      </c>
      <c r="F41" t="s">
        <v>57</v>
      </c>
      <c r="G41">
        <v>225.8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504.2</v>
      </c>
      <c r="Q41">
        <f t="shared" si="2"/>
        <v>504.2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36024</v>
      </c>
      <c r="B42">
        <v>500.87</v>
      </c>
      <c r="C42">
        <v>730</v>
      </c>
      <c r="D42" t="s">
        <v>55</v>
      </c>
      <c r="E42" t="s">
        <v>56</v>
      </c>
      <c r="F42" t="s">
        <v>57</v>
      </c>
      <c r="G42">
        <v>229.13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500.87</v>
      </c>
      <c r="Q42">
        <f t="shared" si="2"/>
        <v>500.87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36056</v>
      </c>
      <c r="B43">
        <v>496.28</v>
      </c>
      <c r="C43">
        <v>730</v>
      </c>
      <c r="D43" t="s">
        <v>55</v>
      </c>
      <c r="E43" t="s">
        <v>56</v>
      </c>
      <c r="F43" t="s">
        <v>57</v>
      </c>
      <c r="G43">
        <v>233.72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496.28</v>
      </c>
      <c r="Q43">
        <f t="shared" si="2"/>
        <v>496.28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36069</v>
      </c>
      <c r="B44">
        <v>494.52</v>
      </c>
      <c r="C44">
        <v>730</v>
      </c>
      <c r="D44" t="s">
        <v>55</v>
      </c>
      <c r="E44" t="s">
        <v>56</v>
      </c>
      <c r="F44" t="s">
        <v>57</v>
      </c>
      <c r="G44">
        <v>235.48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494.52</v>
      </c>
      <c r="Q44">
        <f t="shared" si="2"/>
        <v>494.52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36069</v>
      </c>
      <c r="B45">
        <v>494.52</v>
      </c>
      <c r="C45">
        <v>730</v>
      </c>
      <c r="D45" t="s">
        <v>55</v>
      </c>
      <c r="E45" t="s">
        <v>56</v>
      </c>
      <c r="F45" t="s">
        <v>63</v>
      </c>
      <c r="G45">
        <v>235.48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494.52</v>
      </c>
      <c r="Q45">
        <f t="shared" si="2"/>
        <v>494.52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36077</v>
      </c>
      <c r="B46">
        <v>493.72</v>
      </c>
      <c r="C46">
        <v>730</v>
      </c>
      <c r="D46" t="s">
        <v>55</v>
      </c>
      <c r="E46" t="s">
        <v>56</v>
      </c>
      <c r="F46" t="s">
        <v>57</v>
      </c>
      <c r="G46">
        <v>236.28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493.72</v>
      </c>
      <c r="Q46">
        <f t="shared" si="2"/>
        <v>493.72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36116</v>
      </c>
      <c r="B47">
        <v>492.11</v>
      </c>
      <c r="C47">
        <v>730</v>
      </c>
      <c r="D47" t="s">
        <v>55</v>
      </c>
      <c r="E47" t="s">
        <v>56</v>
      </c>
      <c r="F47" t="s">
        <v>57</v>
      </c>
      <c r="G47">
        <v>237.89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492.11</v>
      </c>
      <c r="Q47">
        <f t="shared" si="2"/>
        <v>492.11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36174</v>
      </c>
      <c r="B48">
        <v>489.58</v>
      </c>
      <c r="C48">
        <v>730</v>
      </c>
      <c r="D48" t="s">
        <v>55</v>
      </c>
      <c r="E48" t="s">
        <v>56</v>
      </c>
      <c r="F48" t="s">
        <v>57</v>
      </c>
      <c r="G48">
        <v>240.42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489.58</v>
      </c>
      <c r="Q48">
        <f t="shared" si="2"/>
        <v>489.58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36235</v>
      </c>
      <c r="B49">
        <v>491.19</v>
      </c>
      <c r="C49">
        <v>730</v>
      </c>
      <c r="D49" t="s">
        <v>55</v>
      </c>
      <c r="E49" t="s">
        <v>56</v>
      </c>
      <c r="F49" t="s">
        <v>57</v>
      </c>
      <c r="G49">
        <v>238.81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491.19</v>
      </c>
      <c r="Q49">
        <f t="shared" si="2"/>
        <v>491.19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36262.666666666664</v>
      </c>
      <c r="B50">
        <v>491.19</v>
      </c>
      <c r="C50">
        <v>730</v>
      </c>
      <c r="D50" t="s">
        <v>55</v>
      </c>
      <c r="E50" t="s">
        <v>56</v>
      </c>
      <c r="F50" t="s">
        <v>57</v>
      </c>
      <c r="G50">
        <v>238.81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491.19</v>
      </c>
      <c r="Q50">
        <f t="shared" si="2"/>
        <v>491.19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36304</v>
      </c>
      <c r="B51">
        <v>492.99</v>
      </c>
      <c r="C51">
        <v>730</v>
      </c>
      <c r="D51" t="s">
        <v>55</v>
      </c>
      <c r="E51" t="s">
        <v>56</v>
      </c>
      <c r="F51" t="s">
        <v>57</v>
      </c>
      <c r="G51">
        <v>237.01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492.99</v>
      </c>
      <c r="Q51">
        <f t="shared" si="2"/>
        <v>492.99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36332</v>
      </c>
      <c r="B52">
        <v>491.9</v>
      </c>
      <c r="C52">
        <v>730</v>
      </c>
      <c r="D52" t="s">
        <v>55</v>
      </c>
      <c r="E52" t="s">
        <v>56</v>
      </c>
      <c r="F52" t="s">
        <v>57</v>
      </c>
      <c r="G52">
        <v>238.1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491.9</v>
      </c>
      <c r="Q52">
        <f t="shared" si="2"/>
        <v>491.9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36360</v>
      </c>
      <c r="B53">
        <v>491.95</v>
      </c>
      <c r="C53">
        <v>730</v>
      </c>
      <c r="D53" t="s">
        <v>55</v>
      </c>
      <c r="E53" t="s">
        <v>56</v>
      </c>
      <c r="F53" t="s">
        <v>57</v>
      </c>
      <c r="G53">
        <v>238.05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491.95</v>
      </c>
      <c r="Q53">
        <f t="shared" si="2"/>
        <v>491.95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36422</v>
      </c>
      <c r="B54">
        <v>485.57</v>
      </c>
      <c r="C54">
        <v>730</v>
      </c>
      <c r="D54" t="s">
        <v>55</v>
      </c>
      <c r="E54" t="s">
        <v>56</v>
      </c>
      <c r="F54" t="s">
        <v>57</v>
      </c>
      <c r="G54">
        <v>244.43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485.57</v>
      </c>
      <c r="Q54">
        <f t="shared" si="2"/>
        <v>485.57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36447.6875</v>
      </c>
      <c r="B55">
        <v>483.67</v>
      </c>
      <c r="C55">
        <v>730</v>
      </c>
      <c r="D55" t="s">
        <v>55</v>
      </c>
      <c r="E55" t="s">
        <v>56</v>
      </c>
      <c r="F55" t="s">
        <v>57</v>
      </c>
      <c r="G55">
        <v>246.33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483.67</v>
      </c>
      <c r="Q55">
        <f t="shared" si="2"/>
        <v>483.67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36480</v>
      </c>
      <c r="B56">
        <v>486.47</v>
      </c>
      <c r="C56">
        <v>730</v>
      </c>
      <c r="D56" t="s">
        <v>55</v>
      </c>
      <c r="E56" t="s">
        <v>56</v>
      </c>
      <c r="F56" t="s">
        <v>57</v>
      </c>
      <c r="G56">
        <v>243.53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486.47</v>
      </c>
      <c r="Q56">
        <f t="shared" si="2"/>
        <v>486.47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36543</v>
      </c>
      <c r="B57">
        <v>489.36</v>
      </c>
      <c r="C57">
        <v>730</v>
      </c>
      <c r="D57" t="s">
        <v>55</v>
      </c>
      <c r="E57" t="s">
        <v>56</v>
      </c>
      <c r="F57" t="s">
        <v>57</v>
      </c>
      <c r="G57">
        <v>240.64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489.36</v>
      </c>
      <c r="Q57">
        <f t="shared" si="2"/>
        <v>489.36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36572</v>
      </c>
      <c r="B58">
        <v>490.14</v>
      </c>
      <c r="C58">
        <v>730</v>
      </c>
      <c r="D58" t="s">
        <v>55</v>
      </c>
      <c r="E58" t="s">
        <v>56</v>
      </c>
      <c r="F58" t="s">
        <v>57</v>
      </c>
      <c r="G58">
        <v>239.86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490.14</v>
      </c>
      <c r="Q58">
        <f t="shared" si="2"/>
        <v>490.14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36572.6875</v>
      </c>
      <c r="B59">
        <v>490.14</v>
      </c>
      <c r="C59">
        <v>730</v>
      </c>
      <c r="D59" t="s">
        <v>55</v>
      </c>
      <c r="E59" t="s">
        <v>56</v>
      </c>
      <c r="F59" t="s">
        <v>57</v>
      </c>
      <c r="G59">
        <v>239.86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490.14</v>
      </c>
      <c r="Q59">
        <f t="shared" si="2"/>
        <v>490.14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36606.520833333336</v>
      </c>
      <c r="B60">
        <v>490.91</v>
      </c>
      <c r="C60">
        <v>730</v>
      </c>
      <c r="D60" t="s">
        <v>55</v>
      </c>
      <c r="E60" t="s">
        <v>56</v>
      </c>
      <c r="F60" t="s">
        <v>57</v>
      </c>
      <c r="G60">
        <v>239.09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490.91</v>
      </c>
      <c r="Q60">
        <f t="shared" si="2"/>
        <v>490.91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36629</v>
      </c>
      <c r="B61">
        <v>490.9</v>
      </c>
      <c r="C61">
        <v>730</v>
      </c>
      <c r="D61" t="s">
        <v>55</v>
      </c>
      <c r="E61" t="s">
        <v>56</v>
      </c>
      <c r="F61" t="s">
        <v>57</v>
      </c>
      <c r="G61">
        <v>239.1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490.9</v>
      </c>
      <c r="Q61">
        <f t="shared" si="2"/>
        <v>490.9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36664.458333333336</v>
      </c>
      <c r="B62">
        <v>494.19</v>
      </c>
      <c r="C62">
        <v>730</v>
      </c>
      <c r="D62" t="s">
        <v>55</v>
      </c>
      <c r="E62" t="s">
        <v>56</v>
      </c>
      <c r="F62" t="s">
        <v>57</v>
      </c>
      <c r="G62">
        <v>235.81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494.19</v>
      </c>
      <c r="Q62">
        <f t="shared" si="2"/>
        <v>494.19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36727.479166666664</v>
      </c>
      <c r="B63">
        <v>496.97</v>
      </c>
      <c r="C63">
        <v>730</v>
      </c>
      <c r="D63" t="s">
        <v>55</v>
      </c>
      <c r="E63" t="s">
        <v>56</v>
      </c>
      <c r="F63" t="s">
        <v>57</v>
      </c>
      <c r="G63">
        <v>233.03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496.97</v>
      </c>
      <c r="Q63">
        <f t="shared" si="2"/>
        <v>496.97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36738.708333333336</v>
      </c>
      <c r="B64">
        <v>496.97</v>
      </c>
      <c r="C64">
        <v>730</v>
      </c>
      <c r="D64" t="s">
        <v>55</v>
      </c>
      <c r="E64" t="s">
        <v>56</v>
      </c>
      <c r="F64" t="s">
        <v>57</v>
      </c>
      <c r="G64">
        <v>233.03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496.97</v>
      </c>
      <c r="Q64">
        <f t="shared" si="2"/>
        <v>496.97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36749.510416666664</v>
      </c>
      <c r="B65">
        <v>495.05</v>
      </c>
      <c r="C65">
        <v>730</v>
      </c>
      <c r="D65" t="s">
        <v>55</v>
      </c>
      <c r="E65" t="s">
        <v>56</v>
      </c>
      <c r="F65" t="s">
        <v>57</v>
      </c>
      <c r="G65">
        <v>234.95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495.05</v>
      </c>
      <c r="Q65">
        <f t="shared" si="2"/>
        <v>495.05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37155</v>
      </c>
      <c r="B66">
        <v>496.86</v>
      </c>
      <c r="C66">
        <v>730</v>
      </c>
      <c r="D66" t="s">
        <v>55</v>
      </c>
      <c r="E66" t="s">
        <v>56</v>
      </c>
      <c r="F66" t="s">
        <v>57</v>
      </c>
      <c r="G66">
        <v>233.14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496.86</v>
      </c>
      <c r="Q66">
        <f t="shared" si="2"/>
        <v>496.86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37239.586805555555</v>
      </c>
      <c r="B67">
        <v>493.07</v>
      </c>
      <c r="C67">
        <v>730</v>
      </c>
      <c r="D67" t="s">
        <v>55</v>
      </c>
      <c r="E67" t="s">
        <v>56</v>
      </c>
      <c r="F67" t="s">
        <v>57</v>
      </c>
      <c r="G67">
        <v>236.93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493.07</v>
      </c>
      <c r="Q67">
        <f t="shared" si="2"/>
        <v>493.07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37278.666666666664</v>
      </c>
      <c r="B68">
        <v>492.61</v>
      </c>
      <c r="C68">
        <v>730</v>
      </c>
      <c r="D68" t="s">
        <v>55</v>
      </c>
      <c r="E68" t="s">
        <v>56</v>
      </c>
      <c r="F68" t="s">
        <v>57</v>
      </c>
      <c r="G68">
        <v>237.39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492.61</v>
      </c>
      <c r="Q68">
        <f aca="true" t="shared" si="15" ref="Q68:Q131">IF(ISNA(P68),IF(ISNA(R68),IF(ISNA(S68),"",S68),R68),P68)</f>
        <v>492.61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37312.6875</v>
      </c>
      <c r="B69">
        <v>493.09</v>
      </c>
      <c r="C69">
        <v>730</v>
      </c>
      <c r="D69" t="s">
        <v>55</v>
      </c>
      <c r="E69" t="s">
        <v>56</v>
      </c>
      <c r="F69" t="s">
        <v>57</v>
      </c>
      <c r="G69">
        <v>236.91</v>
      </c>
      <c r="H69">
        <v>0</v>
      </c>
      <c r="K69" t="s">
        <v>58</v>
      </c>
      <c r="L69" t="s">
        <v>62</v>
      </c>
      <c r="M69" t="s">
        <v>60</v>
      </c>
      <c r="N69" t="s">
        <v>64</v>
      </c>
      <c r="O69" t="e">
        <f t="shared" si="13"/>
        <v>#N/A</v>
      </c>
      <c r="P69">
        <f t="shared" si="14"/>
        <v>493.09</v>
      </c>
      <c r="Q69">
        <f t="shared" si="15"/>
        <v>493.09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37386.65625</v>
      </c>
      <c r="B70">
        <v>492.99</v>
      </c>
      <c r="C70">
        <v>730</v>
      </c>
      <c r="D70" t="s">
        <v>55</v>
      </c>
      <c r="E70" t="s">
        <v>56</v>
      </c>
      <c r="F70" t="s">
        <v>57</v>
      </c>
      <c r="G70">
        <v>237.01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492.99</v>
      </c>
      <c r="Q70">
        <f t="shared" si="15"/>
        <v>492.99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37463.75</v>
      </c>
      <c r="B71">
        <v>491.37</v>
      </c>
      <c r="C71">
        <v>730</v>
      </c>
      <c r="D71" t="s">
        <v>55</v>
      </c>
      <c r="E71" t="s">
        <v>56</v>
      </c>
      <c r="F71" t="s">
        <v>57</v>
      </c>
      <c r="G71">
        <v>238.63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491.37</v>
      </c>
      <c r="Q71">
        <f t="shared" si="15"/>
        <v>491.37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37505.680555555555</v>
      </c>
      <c r="B72">
        <v>486.04</v>
      </c>
      <c r="C72">
        <v>730</v>
      </c>
      <c r="D72" t="s">
        <v>55</v>
      </c>
      <c r="E72" t="s">
        <v>56</v>
      </c>
      <c r="F72" t="s">
        <v>57</v>
      </c>
      <c r="G72">
        <v>243.96</v>
      </c>
      <c r="H72">
        <v>0</v>
      </c>
      <c r="K72" t="s">
        <v>58</v>
      </c>
      <c r="L72" t="s">
        <v>62</v>
      </c>
      <c r="M72" t="s">
        <v>60</v>
      </c>
      <c r="N72" t="s">
        <v>65</v>
      </c>
      <c r="O72" t="e">
        <f t="shared" si="13"/>
        <v>#N/A</v>
      </c>
      <c r="P72">
        <f t="shared" si="14"/>
        <v>486.04</v>
      </c>
      <c r="Q72">
        <f t="shared" si="15"/>
        <v>486.04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37573.677083333336</v>
      </c>
      <c r="B73">
        <v>482.84</v>
      </c>
      <c r="C73">
        <v>730</v>
      </c>
      <c r="D73" t="s">
        <v>55</v>
      </c>
      <c r="E73" t="s">
        <v>56</v>
      </c>
      <c r="F73" t="s">
        <v>57</v>
      </c>
      <c r="G73">
        <v>247.16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482.84</v>
      </c>
      <c r="Q73">
        <f t="shared" si="15"/>
        <v>482.84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37640.55902777778</v>
      </c>
      <c r="B74">
        <v>489.44</v>
      </c>
      <c r="C74">
        <v>730</v>
      </c>
      <c r="D74" t="s">
        <v>55</v>
      </c>
      <c r="E74" t="s">
        <v>56</v>
      </c>
      <c r="F74" t="s">
        <v>57</v>
      </c>
      <c r="G74">
        <v>240.56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489.44</v>
      </c>
      <c r="Q74">
        <f t="shared" si="15"/>
        <v>489.44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37693.63888888889</v>
      </c>
      <c r="B75">
        <v>497.34</v>
      </c>
      <c r="C75">
        <v>730</v>
      </c>
      <c r="D75" t="s">
        <v>55</v>
      </c>
      <c r="E75" t="s">
        <v>56</v>
      </c>
      <c r="F75" t="s">
        <v>57</v>
      </c>
      <c r="G75">
        <v>232.66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497.34</v>
      </c>
      <c r="Q75">
        <f t="shared" si="15"/>
        <v>497.34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37755.53472222222</v>
      </c>
      <c r="B76">
        <v>501.16</v>
      </c>
      <c r="C76">
        <v>730</v>
      </c>
      <c r="D76" t="s">
        <v>55</v>
      </c>
      <c r="E76" t="s">
        <v>56</v>
      </c>
      <c r="F76" t="s">
        <v>57</v>
      </c>
      <c r="G76">
        <v>228.84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501.16</v>
      </c>
      <c r="Q76">
        <f t="shared" si="15"/>
        <v>501.16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37806.520833333336</v>
      </c>
      <c r="B77">
        <v>499.11</v>
      </c>
      <c r="C77">
        <v>730</v>
      </c>
      <c r="D77" t="s">
        <v>55</v>
      </c>
      <c r="E77" t="s">
        <v>56</v>
      </c>
      <c r="F77" t="s">
        <v>57</v>
      </c>
      <c r="G77">
        <v>230.89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499.11</v>
      </c>
      <c r="Q77">
        <f t="shared" si="15"/>
        <v>499.11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37868.802083333336</v>
      </c>
      <c r="B78">
        <v>491.18</v>
      </c>
      <c r="C78">
        <v>730</v>
      </c>
      <c r="D78" t="s">
        <v>55</v>
      </c>
      <c r="E78" t="s">
        <v>56</v>
      </c>
      <c r="F78" t="s">
        <v>57</v>
      </c>
      <c r="G78">
        <v>238.82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491.18</v>
      </c>
      <c r="Q78">
        <f t="shared" si="15"/>
        <v>491.18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37931.583333333336</v>
      </c>
      <c r="B79">
        <v>496.03</v>
      </c>
      <c r="C79">
        <v>730</v>
      </c>
      <c r="D79" t="s">
        <v>55</v>
      </c>
      <c r="E79" t="s">
        <v>56</v>
      </c>
      <c r="F79" t="s">
        <v>57</v>
      </c>
      <c r="G79">
        <v>233.97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496.03</v>
      </c>
      <c r="Q79">
        <f t="shared" si="15"/>
        <v>496.03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37995</v>
      </c>
      <c r="B80">
        <v>503.9</v>
      </c>
      <c r="C80">
        <v>730</v>
      </c>
      <c r="D80" t="s">
        <v>55</v>
      </c>
      <c r="E80" t="s">
        <v>56</v>
      </c>
      <c r="F80" t="s">
        <v>57</v>
      </c>
      <c r="G80">
        <v>226.1</v>
      </c>
      <c r="H80">
        <v>0</v>
      </c>
      <c r="K80" t="s">
        <v>58</v>
      </c>
      <c r="L80" t="s">
        <v>59</v>
      </c>
      <c r="M80" t="s">
        <v>66</v>
      </c>
      <c r="O80" t="e">
        <f t="shared" si="13"/>
        <v>#N/A</v>
      </c>
      <c r="P80">
        <f t="shared" si="14"/>
        <v>503.9</v>
      </c>
      <c r="Q80">
        <f t="shared" si="15"/>
        <v>503.9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38005.791666666664</v>
      </c>
      <c r="B81">
        <v>503.29</v>
      </c>
      <c r="C81">
        <v>730</v>
      </c>
      <c r="D81" t="s">
        <v>55</v>
      </c>
      <c r="E81" t="s">
        <v>56</v>
      </c>
      <c r="F81" t="s">
        <v>57</v>
      </c>
      <c r="G81">
        <v>226.71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503.29</v>
      </c>
      <c r="Q81">
        <f t="shared" si="15"/>
        <v>503.29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38037.6875</v>
      </c>
      <c r="B82">
        <v>501.71</v>
      </c>
      <c r="C82">
        <v>730</v>
      </c>
      <c r="D82" t="s">
        <v>55</v>
      </c>
      <c r="E82" t="s">
        <v>56</v>
      </c>
      <c r="F82" t="s">
        <v>57</v>
      </c>
      <c r="G82">
        <v>228.29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501.71</v>
      </c>
      <c r="Q82">
        <f t="shared" si="15"/>
        <v>501.71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38063.5</v>
      </c>
      <c r="B83">
        <v>502.2</v>
      </c>
      <c r="C83">
        <v>730</v>
      </c>
      <c r="D83" t="s">
        <v>55</v>
      </c>
      <c r="E83" t="s">
        <v>56</v>
      </c>
      <c r="F83" t="s">
        <v>57</v>
      </c>
      <c r="G83">
        <v>227.8</v>
      </c>
      <c r="H83">
        <v>0</v>
      </c>
      <c r="K83" t="s">
        <v>58</v>
      </c>
      <c r="L83" t="s">
        <v>59</v>
      </c>
      <c r="M83" t="s">
        <v>60</v>
      </c>
      <c r="N83" t="s">
        <v>67</v>
      </c>
      <c r="O83" t="e">
        <f t="shared" si="13"/>
        <v>#N/A</v>
      </c>
      <c r="P83">
        <f t="shared" si="14"/>
        <v>502.2</v>
      </c>
      <c r="Q83">
        <f t="shared" si="15"/>
        <v>502.2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38090.493055555555</v>
      </c>
      <c r="B84">
        <v>504.71</v>
      </c>
      <c r="C84">
        <v>730</v>
      </c>
      <c r="D84" t="s">
        <v>55</v>
      </c>
      <c r="E84" t="s">
        <v>56</v>
      </c>
      <c r="F84" t="s">
        <v>57</v>
      </c>
      <c r="G84">
        <v>225.29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504.71</v>
      </c>
      <c r="Q84">
        <f t="shared" si="15"/>
        <v>504.71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38120.458333333336</v>
      </c>
      <c r="B85">
        <v>505.86</v>
      </c>
      <c r="C85">
        <v>730</v>
      </c>
      <c r="D85" t="s">
        <v>55</v>
      </c>
      <c r="E85" t="s">
        <v>56</v>
      </c>
      <c r="F85" t="s">
        <v>57</v>
      </c>
      <c r="G85">
        <v>224.14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505.86</v>
      </c>
      <c r="Q85">
        <f t="shared" si="15"/>
        <v>505.86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38149.47361111111</v>
      </c>
      <c r="B86">
        <v>504.54</v>
      </c>
      <c r="C86">
        <v>730</v>
      </c>
      <c r="D86" t="s">
        <v>55</v>
      </c>
      <c r="E86" t="s">
        <v>56</v>
      </c>
      <c r="F86" t="s">
        <v>57</v>
      </c>
      <c r="G86">
        <v>225.46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504.54</v>
      </c>
      <c r="Q86">
        <f t="shared" si="15"/>
        <v>504.54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38163</v>
      </c>
      <c r="B87">
        <v>503.8</v>
      </c>
      <c r="C87">
        <v>730</v>
      </c>
      <c r="D87" t="s">
        <v>55</v>
      </c>
      <c r="E87" t="s">
        <v>56</v>
      </c>
      <c r="F87" t="s">
        <v>57</v>
      </c>
      <c r="G87">
        <v>226.2</v>
      </c>
      <c r="H87">
        <v>0</v>
      </c>
      <c r="K87" t="s">
        <v>58</v>
      </c>
      <c r="L87" t="s">
        <v>59</v>
      </c>
      <c r="M87" t="s">
        <v>66</v>
      </c>
      <c r="N87" t="s">
        <v>68</v>
      </c>
      <c r="O87" t="e">
        <f t="shared" si="13"/>
        <v>#N/A</v>
      </c>
      <c r="P87">
        <f t="shared" si="14"/>
        <v>503.8</v>
      </c>
      <c r="Q87">
        <f t="shared" si="15"/>
        <v>503.8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38175.375</v>
      </c>
      <c r="B88">
        <v>502.03</v>
      </c>
      <c r="C88">
        <v>730</v>
      </c>
      <c r="D88" t="s">
        <v>55</v>
      </c>
      <c r="E88" t="s">
        <v>56</v>
      </c>
      <c r="F88" t="s">
        <v>57</v>
      </c>
      <c r="G88">
        <v>227.97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502.03</v>
      </c>
      <c r="Q88">
        <f t="shared" si="15"/>
        <v>502.03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38202.475694444445</v>
      </c>
      <c r="B89">
        <v>498.52</v>
      </c>
      <c r="C89">
        <v>730</v>
      </c>
      <c r="D89" t="s">
        <v>55</v>
      </c>
      <c r="E89" t="s">
        <v>56</v>
      </c>
      <c r="F89" t="s">
        <v>57</v>
      </c>
      <c r="G89">
        <v>231.48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498.52</v>
      </c>
      <c r="Q89">
        <f t="shared" si="15"/>
        <v>498.52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38244.40902777778</v>
      </c>
      <c r="B90">
        <v>494.72</v>
      </c>
      <c r="C90">
        <v>730</v>
      </c>
      <c r="D90" t="s">
        <v>55</v>
      </c>
      <c r="E90" t="s">
        <v>56</v>
      </c>
      <c r="F90" t="s">
        <v>57</v>
      </c>
      <c r="G90">
        <v>235.28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494.72</v>
      </c>
      <c r="Q90">
        <f t="shared" si="15"/>
        <v>494.72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38273.399305555555</v>
      </c>
      <c r="B91">
        <v>491.6</v>
      </c>
      <c r="C91">
        <v>730</v>
      </c>
      <c r="D91" t="s">
        <v>55</v>
      </c>
      <c r="E91" t="s">
        <v>56</v>
      </c>
      <c r="F91" t="s">
        <v>57</v>
      </c>
      <c r="G91">
        <v>238.4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491.6</v>
      </c>
      <c r="Q91">
        <f t="shared" si="15"/>
        <v>491.6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38303.40277777778</v>
      </c>
      <c r="B92">
        <v>489.5</v>
      </c>
      <c r="C92">
        <v>730</v>
      </c>
      <c r="D92" t="s">
        <v>55</v>
      </c>
      <c r="E92" t="s">
        <v>56</v>
      </c>
      <c r="F92" t="s">
        <v>57</v>
      </c>
      <c r="G92">
        <v>240.5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489.5</v>
      </c>
      <c r="Q92">
        <f t="shared" si="15"/>
        <v>489.5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38337.40277777778</v>
      </c>
      <c r="B93">
        <v>490.6</v>
      </c>
      <c r="C93">
        <v>730</v>
      </c>
      <c r="D93" t="s">
        <v>55</v>
      </c>
      <c r="E93" t="s">
        <v>56</v>
      </c>
      <c r="F93" t="s">
        <v>57</v>
      </c>
      <c r="G93">
        <v>239.4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490.6</v>
      </c>
      <c r="Q93">
        <f t="shared" si="15"/>
        <v>490.6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38366.40972222222</v>
      </c>
      <c r="B94">
        <v>491.13</v>
      </c>
      <c r="C94">
        <v>730</v>
      </c>
      <c r="D94" t="s">
        <v>55</v>
      </c>
      <c r="E94" t="s">
        <v>56</v>
      </c>
      <c r="F94" t="s">
        <v>57</v>
      </c>
      <c r="G94">
        <v>238.87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491.13</v>
      </c>
      <c r="Q94">
        <f t="shared" si="15"/>
        <v>491.13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38385.4375</v>
      </c>
      <c r="B95">
        <v>491.2</v>
      </c>
      <c r="C95">
        <v>730</v>
      </c>
      <c r="D95" t="s">
        <v>55</v>
      </c>
      <c r="E95" t="s">
        <v>56</v>
      </c>
      <c r="F95" t="s">
        <v>57</v>
      </c>
      <c r="G95">
        <v>238.8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491.2</v>
      </c>
      <c r="Q95">
        <f t="shared" si="15"/>
        <v>491.2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38447.354166666664</v>
      </c>
      <c r="B96">
        <v>487.93</v>
      </c>
      <c r="C96">
        <v>730</v>
      </c>
      <c r="D96" t="s">
        <v>55</v>
      </c>
      <c r="E96" t="s">
        <v>56</v>
      </c>
      <c r="F96" t="s">
        <v>57</v>
      </c>
      <c r="G96">
        <v>242.07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487.93</v>
      </c>
      <c r="Q96">
        <f t="shared" si="15"/>
        <v>487.93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38482.395833333336</v>
      </c>
      <c r="B97">
        <v>485.715</v>
      </c>
      <c r="C97">
        <v>730</v>
      </c>
      <c r="D97" t="s">
        <v>55</v>
      </c>
      <c r="E97" t="s">
        <v>56</v>
      </c>
      <c r="F97" t="s">
        <v>57</v>
      </c>
      <c r="G97">
        <v>244.285</v>
      </c>
      <c r="H97">
        <v>0</v>
      </c>
      <c r="K97" t="s">
        <v>58</v>
      </c>
      <c r="L97" t="s">
        <v>62</v>
      </c>
      <c r="M97" t="s">
        <v>60</v>
      </c>
      <c r="N97" t="s">
        <v>69</v>
      </c>
      <c r="O97" t="e">
        <f t="shared" si="13"/>
        <v>#N/A</v>
      </c>
      <c r="P97">
        <f t="shared" si="14"/>
        <v>485.715</v>
      </c>
      <c r="Q97">
        <f t="shared" si="15"/>
        <v>485.715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38512.40625</v>
      </c>
      <c r="B98">
        <v>481.89</v>
      </c>
      <c r="C98">
        <v>730</v>
      </c>
      <c r="D98" t="s">
        <v>55</v>
      </c>
      <c r="E98" t="s">
        <v>56</v>
      </c>
      <c r="F98" t="s">
        <v>57</v>
      </c>
      <c r="G98">
        <v>248.11</v>
      </c>
      <c r="H98">
        <v>0</v>
      </c>
      <c r="K98" t="s">
        <v>58</v>
      </c>
      <c r="L98" t="s">
        <v>62</v>
      </c>
      <c r="M98" t="s">
        <v>60</v>
      </c>
      <c r="N98" t="s">
        <v>70</v>
      </c>
      <c r="O98" t="e">
        <f t="shared" si="13"/>
        <v>#N/A</v>
      </c>
      <c r="P98">
        <f t="shared" si="14"/>
        <v>481.89</v>
      </c>
      <c r="Q98">
        <f t="shared" si="15"/>
        <v>481.89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38512.895833333336</v>
      </c>
      <c r="B99">
        <v>481.84</v>
      </c>
      <c r="C99">
        <v>730</v>
      </c>
      <c r="D99" t="s">
        <v>55</v>
      </c>
      <c r="E99" t="s">
        <v>56</v>
      </c>
      <c r="F99" t="s">
        <v>57</v>
      </c>
      <c r="G99">
        <v>248.16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481.84</v>
      </c>
      <c r="Q99">
        <f t="shared" si="15"/>
        <v>481.84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38527.861805555556</v>
      </c>
      <c r="B100">
        <v>479.85</v>
      </c>
      <c r="C100">
        <v>730</v>
      </c>
      <c r="D100" t="s">
        <v>55</v>
      </c>
      <c r="E100" t="s">
        <v>56</v>
      </c>
      <c r="F100" t="s">
        <v>57</v>
      </c>
      <c r="G100">
        <v>250.15</v>
      </c>
      <c r="H100">
        <v>0</v>
      </c>
      <c r="K100" t="s">
        <v>58</v>
      </c>
      <c r="L100" t="s">
        <v>59</v>
      </c>
      <c r="M100" t="s">
        <v>66</v>
      </c>
      <c r="N100" t="s">
        <v>71</v>
      </c>
      <c r="O100" t="e">
        <f t="shared" si="13"/>
        <v>#N/A</v>
      </c>
      <c r="P100">
        <f t="shared" si="14"/>
        <v>479.85</v>
      </c>
      <c r="Q100">
        <f t="shared" si="15"/>
        <v>479.85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38541.86111111111</v>
      </c>
      <c r="B101">
        <v>476.74</v>
      </c>
      <c r="C101">
        <v>730</v>
      </c>
      <c r="D101" t="s">
        <v>55</v>
      </c>
      <c r="E101" t="s">
        <v>56</v>
      </c>
      <c r="F101" t="s">
        <v>57</v>
      </c>
      <c r="G101">
        <v>253.26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476.74</v>
      </c>
      <c r="Q101">
        <f t="shared" si="15"/>
        <v>476.74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38571.458333333336</v>
      </c>
      <c r="B102">
        <v>465.42</v>
      </c>
      <c r="C102">
        <v>730</v>
      </c>
      <c r="D102" t="s">
        <v>55</v>
      </c>
      <c r="E102" t="s">
        <v>56</v>
      </c>
      <c r="F102" t="s">
        <v>57</v>
      </c>
      <c r="G102">
        <v>264.58</v>
      </c>
      <c r="H102">
        <v>0</v>
      </c>
      <c r="K102" t="s">
        <v>58</v>
      </c>
      <c r="L102" t="s">
        <v>62</v>
      </c>
      <c r="M102" t="s">
        <v>60</v>
      </c>
      <c r="N102" t="s">
        <v>72</v>
      </c>
      <c r="O102" t="e">
        <f t="shared" si="13"/>
        <v>#N/A</v>
      </c>
      <c r="P102">
        <f t="shared" si="14"/>
        <v>465.42</v>
      </c>
      <c r="Q102">
        <f t="shared" si="15"/>
        <v>465.42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38603.458333333336</v>
      </c>
      <c r="B103">
        <v>464.22</v>
      </c>
      <c r="C103">
        <v>730</v>
      </c>
      <c r="D103" t="s">
        <v>55</v>
      </c>
      <c r="E103" t="s">
        <v>56</v>
      </c>
      <c r="F103" t="s">
        <v>57</v>
      </c>
      <c r="G103">
        <v>265.78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464.22</v>
      </c>
      <c r="Q103">
        <f t="shared" si="15"/>
        <v>464.22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38638.427083333336</v>
      </c>
      <c r="B104">
        <v>456.24</v>
      </c>
      <c r="C104">
        <v>730</v>
      </c>
      <c r="D104" t="s">
        <v>55</v>
      </c>
      <c r="E104" t="s">
        <v>56</v>
      </c>
      <c r="F104" t="s">
        <v>57</v>
      </c>
      <c r="G104">
        <v>273.76</v>
      </c>
      <c r="H104">
        <v>0</v>
      </c>
      <c r="K104" t="s">
        <v>58</v>
      </c>
      <c r="L104" t="s">
        <v>62</v>
      </c>
      <c r="M104" t="s">
        <v>60</v>
      </c>
      <c r="N104" t="s">
        <v>73</v>
      </c>
      <c r="O104" t="e">
        <f t="shared" si="13"/>
        <v>#N/A</v>
      </c>
      <c r="P104">
        <f t="shared" si="14"/>
        <v>456.24</v>
      </c>
      <c r="Q104">
        <f t="shared" si="15"/>
        <v>456.24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38731.645833333336</v>
      </c>
      <c r="B105">
        <v>457.82</v>
      </c>
      <c r="C105">
        <v>730</v>
      </c>
      <c r="D105" t="s">
        <v>55</v>
      </c>
      <c r="E105" t="s">
        <v>56</v>
      </c>
      <c r="F105" t="s">
        <v>57</v>
      </c>
      <c r="G105">
        <v>272.18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457.82</v>
      </c>
      <c r="Q105">
        <f t="shared" si="15"/>
        <v>457.82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38762.520833333336</v>
      </c>
      <c r="B106">
        <v>458.41</v>
      </c>
      <c r="C106">
        <v>730</v>
      </c>
      <c r="D106" t="s">
        <v>55</v>
      </c>
      <c r="E106" t="s">
        <v>56</v>
      </c>
      <c r="F106" t="s">
        <v>57</v>
      </c>
      <c r="G106">
        <v>271.59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458.41</v>
      </c>
      <c r="Q106">
        <f t="shared" si="15"/>
        <v>458.41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38786.4375</v>
      </c>
      <c r="B107">
        <v>457.59</v>
      </c>
      <c r="C107">
        <v>730</v>
      </c>
      <c r="D107" t="s">
        <v>55</v>
      </c>
      <c r="E107" t="s">
        <v>56</v>
      </c>
      <c r="F107" t="s">
        <v>57</v>
      </c>
      <c r="G107">
        <v>272.41</v>
      </c>
      <c r="H107">
        <v>0</v>
      </c>
      <c r="K107" t="s">
        <v>58</v>
      </c>
      <c r="L107" t="s">
        <v>62</v>
      </c>
      <c r="M107" t="s">
        <v>60</v>
      </c>
      <c r="N107" t="s">
        <v>74</v>
      </c>
      <c r="O107" t="e">
        <f t="shared" si="13"/>
        <v>#N/A</v>
      </c>
      <c r="P107">
        <f t="shared" si="14"/>
        <v>457.59</v>
      </c>
      <c r="Q107">
        <f t="shared" si="15"/>
        <v>457.59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38849.46527777778</v>
      </c>
      <c r="B108">
        <v>459.23</v>
      </c>
      <c r="C108">
        <v>730</v>
      </c>
      <c r="D108" t="s">
        <v>55</v>
      </c>
      <c r="E108" t="s">
        <v>56</v>
      </c>
      <c r="F108" t="s">
        <v>57</v>
      </c>
      <c r="G108">
        <v>270.77</v>
      </c>
      <c r="H108">
        <v>0</v>
      </c>
      <c r="K108" t="s">
        <v>58</v>
      </c>
      <c r="L108" t="s">
        <v>62</v>
      </c>
      <c r="M108" t="s">
        <v>60</v>
      </c>
      <c r="N108" t="s">
        <v>75</v>
      </c>
      <c r="O108" t="e">
        <f t="shared" si="13"/>
        <v>#N/A</v>
      </c>
      <c r="P108">
        <f t="shared" si="14"/>
        <v>459.23</v>
      </c>
      <c r="Q108">
        <f t="shared" si="15"/>
        <v>459.23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39224.71527777778</v>
      </c>
      <c r="B109">
        <v>462.9</v>
      </c>
      <c r="C109">
        <v>730</v>
      </c>
      <c r="D109" t="s">
        <v>55</v>
      </c>
      <c r="E109" t="s">
        <v>56</v>
      </c>
      <c r="F109" t="s">
        <v>57</v>
      </c>
      <c r="G109">
        <v>267.1</v>
      </c>
      <c r="H109">
        <v>0</v>
      </c>
      <c r="K109" t="s">
        <v>58</v>
      </c>
      <c r="L109" t="s">
        <v>62</v>
      </c>
      <c r="M109" t="s">
        <v>60</v>
      </c>
      <c r="N109" t="s">
        <v>76</v>
      </c>
      <c r="O109" t="e">
        <f t="shared" si="13"/>
        <v>#N/A</v>
      </c>
      <c r="P109">
        <f t="shared" si="14"/>
        <v>462.9</v>
      </c>
      <c r="Q109">
        <f t="shared" si="15"/>
        <v>462.9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39252.600694444445</v>
      </c>
      <c r="B110">
        <v>462.2</v>
      </c>
      <c r="C110">
        <v>730</v>
      </c>
      <c r="D110" t="s">
        <v>55</v>
      </c>
      <c r="E110" t="s">
        <v>56</v>
      </c>
      <c r="F110" t="s">
        <v>57</v>
      </c>
      <c r="G110">
        <v>267.8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462.2</v>
      </c>
      <c r="Q110">
        <f t="shared" si="15"/>
        <v>462.2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39280.586805555555</v>
      </c>
      <c r="B111">
        <v>456.59</v>
      </c>
      <c r="C111">
        <v>730</v>
      </c>
      <c r="D111" t="s">
        <v>55</v>
      </c>
      <c r="E111" t="s">
        <v>56</v>
      </c>
      <c r="F111" t="s">
        <v>57</v>
      </c>
      <c r="G111">
        <v>273.41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456.59</v>
      </c>
      <c r="Q111">
        <f t="shared" si="15"/>
        <v>456.59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39710.583333333336</v>
      </c>
      <c r="B112">
        <v>458.79</v>
      </c>
      <c r="C112">
        <v>730</v>
      </c>
      <c r="D112" t="s">
        <v>55</v>
      </c>
      <c r="E112" t="s">
        <v>56</v>
      </c>
      <c r="F112" t="s">
        <v>57</v>
      </c>
      <c r="G112">
        <v>271.21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458.79</v>
      </c>
      <c r="Q112">
        <f t="shared" si="15"/>
        <v>458.79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39741.725694444445</v>
      </c>
      <c r="B113">
        <v>458.2</v>
      </c>
      <c r="C113">
        <v>730</v>
      </c>
      <c r="D113" t="s">
        <v>55</v>
      </c>
      <c r="E113" t="s">
        <v>56</v>
      </c>
      <c r="F113" t="s">
        <v>57</v>
      </c>
      <c r="G113">
        <v>271.8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458.2</v>
      </c>
      <c r="Q113">
        <f t="shared" si="15"/>
        <v>458.2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39932.5</v>
      </c>
      <c r="B114">
        <v>474.27</v>
      </c>
      <c r="C114">
        <v>730</v>
      </c>
      <c r="D114" t="s">
        <v>55</v>
      </c>
      <c r="E114" t="s">
        <v>56</v>
      </c>
      <c r="F114" t="s">
        <v>57</v>
      </c>
      <c r="G114">
        <v>255.73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474.27</v>
      </c>
      <c r="Q114">
        <f t="shared" si="15"/>
        <v>474.27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39961.51388888889</v>
      </c>
      <c r="B115">
        <v>473.15</v>
      </c>
      <c r="C115">
        <v>730</v>
      </c>
      <c r="D115" t="s">
        <v>55</v>
      </c>
      <c r="E115" t="s">
        <v>56</v>
      </c>
      <c r="F115" t="s">
        <v>57</v>
      </c>
      <c r="G115">
        <v>256.85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473.15</v>
      </c>
      <c r="Q115">
        <f t="shared" si="15"/>
        <v>473.15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40052.72222222222</v>
      </c>
      <c r="B116">
        <v>466.46</v>
      </c>
      <c r="C116">
        <v>730</v>
      </c>
      <c r="D116" t="s">
        <v>55</v>
      </c>
      <c r="E116" t="s">
        <v>56</v>
      </c>
      <c r="F116" t="s">
        <v>57</v>
      </c>
      <c r="G116">
        <v>263.54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466.46</v>
      </c>
      <c r="Q116">
        <f t="shared" si="15"/>
        <v>466.46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40155.555555555555</v>
      </c>
      <c r="B117">
        <v>459.46</v>
      </c>
      <c r="C117">
        <v>730</v>
      </c>
      <c r="D117" t="s">
        <v>55</v>
      </c>
      <c r="E117" t="s">
        <v>56</v>
      </c>
      <c r="F117" t="s">
        <v>57</v>
      </c>
      <c r="G117">
        <v>270.54</v>
      </c>
      <c r="H117">
        <v>0</v>
      </c>
      <c r="K117" t="s">
        <v>58</v>
      </c>
      <c r="L117" t="s">
        <v>62</v>
      </c>
      <c r="M117" t="s">
        <v>60</v>
      </c>
      <c r="N117" t="s">
        <v>77</v>
      </c>
      <c r="O117" t="e">
        <f t="shared" si="13"/>
        <v>#N/A</v>
      </c>
      <c r="P117">
        <f t="shared" si="14"/>
        <v>459.46</v>
      </c>
      <c r="Q117">
        <f t="shared" si="15"/>
        <v>459.46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40196.666666666664</v>
      </c>
      <c r="B118">
        <v>459.04</v>
      </c>
      <c r="C118">
        <v>730</v>
      </c>
      <c r="D118" t="s">
        <v>55</v>
      </c>
      <c r="E118" t="s">
        <v>56</v>
      </c>
      <c r="F118" t="s">
        <v>57</v>
      </c>
      <c r="G118">
        <v>270.96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459.04</v>
      </c>
      <c r="Q118">
        <f t="shared" si="15"/>
        <v>459.04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40225.59722222222</v>
      </c>
      <c r="B119">
        <v>456.5</v>
      </c>
      <c r="C119">
        <v>730</v>
      </c>
      <c r="D119" t="s">
        <v>55</v>
      </c>
      <c r="E119" t="s">
        <v>56</v>
      </c>
      <c r="F119" t="s">
        <v>57</v>
      </c>
      <c r="G119">
        <v>273.5</v>
      </c>
      <c r="H119">
        <v>0</v>
      </c>
      <c r="K119" t="s">
        <v>58</v>
      </c>
      <c r="L119" t="s">
        <v>62</v>
      </c>
      <c r="M119" t="s">
        <v>60</v>
      </c>
      <c r="N119" t="s">
        <v>78</v>
      </c>
      <c r="O119" t="e">
        <f t="shared" si="13"/>
        <v>#N/A</v>
      </c>
      <c r="P119">
        <f t="shared" si="14"/>
        <v>456.5</v>
      </c>
      <c r="Q119">
        <f t="shared" si="15"/>
        <v>456.5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40248.708333333336</v>
      </c>
      <c r="B120">
        <v>471.95</v>
      </c>
      <c r="C120">
        <v>730</v>
      </c>
      <c r="D120" t="s">
        <v>55</v>
      </c>
      <c r="E120" t="s">
        <v>56</v>
      </c>
      <c r="F120" t="s">
        <v>57</v>
      </c>
      <c r="G120">
        <v>258.05</v>
      </c>
      <c r="H120">
        <v>0</v>
      </c>
      <c r="K120" t="s">
        <v>58</v>
      </c>
      <c r="L120" t="s">
        <v>62</v>
      </c>
      <c r="M120" t="s">
        <v>60</v>
      </c>
      <c r="N120" t="s">
        <v>79</v>
      </c>
      <c r="O120" t="e">
        <f t="shared" si="13"/>
        <v>#N/A</v>
      </c>
      <c r="P120">
        <f t="shared" si="14"/>
        <v>471.95</v>
      </c>
      <c r="Q120">
        <f t="shared" si="15"/>
        <v>471.95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40311.770833333336</v>
      </c>
      <c r="B121">
        <v>479.27</v>
      </c>
      <c r="C121">
        <v>730</v>
      </c>
      <c r="D121" t="s">
        <v>55</v>
      </c>
      <c r="E121" t="s">
        <v>56</v>
      </c>
      <c r="F121" t="s">
        <v>57</v>
      </c>
      <c r="G121">
        <v>250.73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479.27</v>
      </c>
      <c r="Q121">
        <f t="shared" si="15"/>
        <v>479.27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40337.666666666664</v>
      </c>
      <c r="B122">
        <v>478.74</v>
      </c>
      <c r="C122">
        <v>730</v>
      </c>
      <c r="D122" t="s">
        <v>55</v>
      </c>
      <c r="E122" t="s">
        <v>56</v>
      </c>
      <c r="F122" t="s">
        <v>57</v>
      </c>
      <c r="G122">
        <v>251.26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478.74</v>
      </c>
      <c r="Q122">
        <f t="shared" si="15"/>
        <v>478.74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40376.47222222222</v>
      </c>
      <c r="B123">
        <v>488.78</v>
      </c>
      <c r="C123">
        <v>730</v>
      </c>
      <c r="D123" t="s">
        <v>55</v>
      </c>
      <c r="E123" t="s">
        <v>56</v>
      </c>
      <c r="F123" t="s">
        <v>57</v>
      </c>
      <c r="G123">
        <v>241.22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488.78</v>
      </c>
      <c r="Q123">
        <f t="shared" si="15"/>
        <v>488.78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40416.447916666664</v>
      </c>
      <c r="B124">
        <v>489.91</v>
      </c>
      <c r="C124">
        <v>730</v>
      </c>
      <c r="D124" t="s">
        <v>55</v>
      </c>
      <c r="E124" t="s">
        <v>56</v>
      </c>
      <c r="F124" t="s">
        <v>57</v>
      </c>
      <c r="G124">
        <v>240.09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489.91</v>
      </c>
      <c r="Q124">
        <f t="shared" si="15"/>
        <v>489.91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40450.833333333336</v>
      </c>
      <c r="B125">
        <v>485.83</v>
      </c>
      <c r="C125">
        <v>730</v>
      </c>
      <c r="D125" t="s">
        <v>55</v>
      </c>
      <c r="E125" t="s">
        <v>56</v>
      </c>
      <c r="F125" t="s">
        <v>57</v>
      </c>
      <c r="G125">
        <v>244.17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485.83</v>
      </c>
      <c r="Q125">
        <f t="shared" si="15"/>
        <v>485.83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40473.666666666664</v>
      </c>
      <c r="B126">
        <v>487.58</v>
      </c>
      <c r="C126">
        <v>730</v>
      </c>
      <c r="D126" t="s">
        <v>55</v>
      </c>
      <c r="E126" t="s">
        <v>56</v>
      </c>
      <c r="F126" t="s">
        <v>57</v>
      </c>
      <c r="G126">
        <v>242.42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487.58</v>
      </c>
      <c r="Q126">
        <f t="shared" si="15"/>
        <v>487.58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40508.66736111111</v>
      </c>
      <c r="B127">
        <v>485.73</v>
      </c>
      <c r="C127">
        <v>730</v>
      </c>
      <c r="D127" t="s">
        <v>55</v>
      </c>
      <c r="E127" t="s">
        <v>56</v>
      </c>
      <c r="F127" t="s">
        <v>57</v>
      </c>
      <c r="G127">
        <v>244.27</v>
      </c>
      <c r="H127">
        <v>0</v>
      </c>
      <c r="K127" t="s">
        <v>58</v>
      </c>
      <c r="L127" t="s">
        <v>62</v>
      </c>
      <c r="M127" t="s">
        <v>60</v>
      </c>
      <c r="N127" t="s">
        <v>80</v>
      </c>
      <c r="O127" t="e">
        <f t="shared" si="13"/>
        <v>#N/A</v>
      </c>
      <c r="P127">
        <f t="shared" si="14"/>
        <v>485.73</v>
      </c>
      <c r="Q127">
        <f t="shared" si="15"/>
        <v>485.73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40687.479166666664</v>
      </c>
      <c r="B128">
        <v>489.3</v>
      </c>
      <c r="C128">
        <v>730</v>
      </c>
      <c r="D128" t="s">
        <v>55</v>
      </c>
      <c r="E128" t="s">
        <v>56</v>
      </c>
      <c r="F128" t="s">
        <v>57</v>
      </c>
      <c r="G128">
        <v>240.7</v>
      </c>
      <c r="H128">
        <v>0</v>
      </c>
      <c r="K128" t="s">
        <v>58</v>
      </c>
      <c r="L128" t="s">
        <v>81</v>
      </c>
      <c r="M128" t="s">
        <v>60</v>
      </c>
      <c r="N128" t="s">
        <v>82</v>
      </c>
      <c r="O128" t="e">
        <f t="shared" si="13"/>
        <v>#N/A</v>
      </c>
      <c r="P128">
        <f t="shared" si="14"/>
        <v>489.3</v>
      </c>
      <c r="Q128">
        <f t="shared" si="15"/>
        <v>489.3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40724.375</v>
      </c>
      <c r="B129">
        <v>487.41</v>
      </c>
      <c r="C129">
        <v>730</v>
      </c>
      <c r="D129" t="s">
        <v>55</v>
      </c>
      <c r="E129" t="s">
        <v>56</v>
      </c>
      <c r="F129" t="s">
        <v>57</v>
      </c>
      <c r="G129">
        <v>242.59</v>
      </c>
      <c r="H129">
        <v>0</v>
      </c>
      <c r="K129" t="s">
        <v>58</v>
      </c>
      <c r="L129" t="s">
        <v>81</v>
      </c>
      <c r="M129" t="s">
        <v>60</v>
      </c>
      <c r="O129" t="e">
        <f t="shared" si="13"/>
        <v>#N/A</v>
      </c>
      <c r="P129">
        <f t="shared" si="14"/>
        <v>487.41</v>
      </c>
      <c r="Q129">
        <f t="shared" si="15"/>
        <v>487.41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40746.416666666664</v>
      </c>
      <c r="B130">
        <v>485.07</v>
      </c>
      <c r="C130">
        <v>730</v>
      </c>
      <c r="D130" t="s">
        <v>55</v>
      </c>
      <c r="E130" t="s">
        <v>56</v>
      </c>
      <c r="F130" t="s">
        <v>57</v>
      </c>
      <c r="G130">
        <v>244.93</v>
      </c>
      <c r="H130">
        <v>0</v>
      </c>
      <c r="K130" t="s">
        <v>58</v>
      </c>
      <c r="L130" t="s">
        <v>81</v>
      </c>
      <c r="M130" t="s">
        <v>60</v>
      </c>
      <c r="N130" t="s">
        <v>83</v>
      </c>
      <c r="O130" t="e">
        <f t="shared" si="13"/>
        <v>#N/A</v>
      </c>
      <c r="P130">
        <f t="shared" si="14"/>
        <v>485.07</v>
      </c>
      <c r="Q130">
        <f t="shared" si="15"/>
        <v>485.07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40773.5</v>
      </c>
      <c r="B131">
        <v>480.7</v>
      </c>
      <c r="C131">
        <v>730</v>
      </c>
      <c r="D131" t="s">
        <v>55</v>
      </c>
      <c r="E131" t="s">
        <v>56</v>
      </c>
      <c r="F131" t="s">
        <v>57</v>
      </c>
      <c r="G131">
        <v>249.3</v>
      </c>
      <c r="H131">
        <v>0</v>
      </c>
      <c r="K131" t="s">
        <v>58</v>
      </c>
      <c r="L131" t="s">
        <v>81</v>
      </c>
      <c r="M131" t="s">
        <v>60</v>
      </c>
      <c r="N131" t="s">
        <v>84</v>
      </c>
      <c r="O131" t="e">
        <f t="shared" si="13"/>
        <v>#N/A</v>
      </c>
      <c r="P131">
        <f t="shared" si="14"/>
        <v>480.7</v>
      </c>
      <c r="Q131">
        <f t="shared" si="15"/>
        <v>480.7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40814.416666666664</v>
      </c>
      <c r="B132">
        <v>474.15</v>
      </c>
      <c r="C132">
        <v>730</v>
      </c>
      <c r="D132" t="s">
        <v>55</v>
      </c>
      <c r="E132" t="s">
        <v>56</v>
      </c>
      <c r="F132" t="s">
        <v>57</v>
      </c>
      <c r="G132">
        <v>255.85</v>
      </c>
      <c r="H132">
        <v>0</v>
      </c>
      <c r="K132" t="s">
        <v>58</v>
      </c>
      <c r="L132" t="s">
        <v>81</v>
      </c>
      <c r="M132" t="s">
        <v>60</v>
      </c>
      <c r="O132" t="e">
        <f>IF(EXACT(E132,"Nivel Dinámico"),IF(B132=0,NA(),B132),NA())</f>
        <v>#N/A</v>
      </c>
      <c r="P132">
        <f>IF(AND(EXACT(E132,"Nivel Estático"),NOT(EXACT(F132,"SONDA AUTOMÁTICA"))),IF(B132=0,NA(),B132),NA())</f>
        <v>474.15</v>
      </c>
      <c r="Q132">
        <f>IF(ISNA(P132),IF(ISNA(R132),IF(ISNA(S132),"",S132),R132),P132)</f>
        <v>474.15</v>
      </c>
      <c r="R132" s="10" t="e">
        <f>IF(EXACT(E132,"Extrapolado"),IF(B132=0,NA(),B132),NA())</f>
        <v>#N/A</v>
      </c>
      <c r="S132" s="2" t="e">
        <f>IF(EXACT(F132,"SONDA AUTOMÁTICA"),IF(B132=0,NA(),B132),NA())</f>
        <v>#N/A</v>
      </c>
    </row>
    <row r="133" spans="1:19" ht="12.75">
      <c r="A133" s="1">
        <v>40847.666666666664</v>
      </c>
      <c r="B133">
        <v>472.32</v>
      </c>
      <c r="C133">
        <v>730</v>
      </c>
      <c r="D133" t="s">
        <v>55</v>
      </c>
      <c r="E133" t="s">
        <v>56</v>
      </c>
      <c r="F133" t="s">
        <v>57</v>
      </c>
      <c r="G133">
        <v>257.68</v>
      </c>
      <c r="H133">
        <v>0</v>
      </c>
      <c r="K133" t="s">
        <v>58</v>
      </c>
      <c r="L133" t="s">
        <v>62</v>
      </c>
      <c r="M133" t="s">
        <v>60</v>
      </c>
      <c r="O133" t="e">
        <f>IF(EXACT(E133,"Nivel Dinámico"),IF(B133=0,NA(),B133),NA())</f>
        <v>#N/A</v>
      </c>
      <c r="P133">
        <f>IF(AND(EXACT(E133,"Nivel Estático"),NOT(EXACT(F133,"SONDA AUTOMÁTICA"))),IF(B133=0,NA(),B133),NA())</f>
        <v>472.32</v>
      </c>
      <c r="Q133">
        <f>IF(ISNA(P133),IF(ISNA(R133),IF(ISNA(S133),"",S133),R133),P133)</f>
        <v>472.32</v>
      </c>
      <c r="R133" s="10" t="e">
        <f>IF(EXACT(E133,"Extrapolado"),IF(B133=0,NA(),B133),NA())</f>
        <v>#N/A</v>
      </c>
      <c r="S133" s="2" t="e">
        <f>IF(EXACT(F133,"SONDA AUTOMÁTICA"),IF(B133=0,NA(),B133),NA())</f>
        <v>#N/A</v>
      </c>
    </row>
    <row r="134" spans="1:19" ht="12.75">
      <c r="A134" s="1">
        <v>40876.53125</v>
      </c>
      <c r="B134">
        <v>467.1</v>
      </c>
      <c r="C134">
        <v>730</v>
      </c>
      <c r="D134" t="s">
        <v>55</v>
      </c>
      <c r="E134" t="s">
        <v>56</v>
      </c>
      <c r="F134" t="s">
        <v>57</v>
      </c>
      <c r="G134">
        <v>262.9</v>
      </c>
      <c r="H134">
        <v>0</v>
      </c>
      <c r="K134" t="s">
        <v>58</v>
      </c>
      <c r="L134" t="s">
        <v>81</v>
      </c>
      <c r="M134" t="s">
        <v>60</v>
      </c>
      <c r="O134" t="e">
        <f>IF(EXACT(E134,"Nivel Dinámico"),IF(B134=0,NA(),B134),NA())</f>
        <v>#N/A</v>
      </c>
      <c r="P134">
        <f>IF(AND(EXACT(E134,"Nivel Estático"),NOT(EXACT(F134,"SONDA AUTOMÁTICA"))),IF(B134=0,NA(),B134),NA())</f>
        <v>467.1</v>
      </c>
      <c r="Q134">
        <f>IF(ISNA(P134),IF(ISNA(R134),IF(ISNA(S134),"",S134),R134),P134)</f>
        <v>467.1</v>
      </c>
      <c r="R134" s="10" t="e">
        <f>IF(EXACT(E134,"Extrapolado"),IF(B134=0,NA(),B134),NA())</f>
        <v>#N/A</v>
      </c>
      <c r="S134" s="2" t="e">
        <f>IF(EXACT(F134,"SONDA AUTOMÁTICA"),IF(B134=0,NA(),B134),NA())</f>
        <v>#N/A</v>
      </c>
    </row>
    <row r="135" spans="1:19" ht="12.75">
      <c r="A135" s="1">
        <v>40906.506944444445</v>
      </c>
      <c r="B135">
        <v>458.1</v>
      </c>
      <c r="C135">
        <v>730</v>
      </c>
      <c r="D135" t="s">
        <v>55</v>
      </c>
      <c r="E135" t="s">
        <v>56</v>
      </c>
      <c r="F135" t="s">
        <v>57</v>
      </c>
      <c r="G135">
        <v>271.9</v>
      </c>
      <c r="H135">
        <v>0</v>
      </c>
      <c r="K135" t="s">
        <v>58</v>
      </c>
      <c r="L135" t="s">
        <v>81</v>
      </c>
      <c r="M135" t="s">
        <v>60</v>
      </c>
      <c r="O135" t="e">
        <f>IF(EXACT(E135,"Nivel Dinámico"),IF(B135=0,NA(),B135),NA())</f>
        <v>#N/A</v>
      </c>
      <c r="P135">
        <f>IF(AND(EXACT(E135,"Nivel Estático"),NOT(EXACT(F135,"SONDA AUTOMÁTICA"))),IF(B135=0,NA(),B135),NA())</f>
        <v>458.1</v>
      </c>
      <c r="Q135">
        <f>IF(ISNA(P135),IF(ISNA(R135),IF(ISNA(S135),"",S135),R135),P135)</f>
        <v>458.1</v>
      </c>
      <c r="R135" s="10" t="e">
        <f>IF(EXACT(E135,"Extrapolado"),IF(B135=0,NA(),B135),NA())</f>
        <v>#N/A</v>
      </c>
      <c r="S135" s="2" t="e">
        <f>IF(EXACT(F135,"SONDA AUTOMÁTICA"),IF(B135=0,NA(),B135),NA())</f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512.14</v>
      </c>
    </row>
    <row r="15000" ht="12.75">
      <c r="AJ15000">
        <f>MAX($Q$3:$Q$135)</f>
        <v>512.14</v>
      </c>
    </row>
    <row r="15001" ht="12.75">
      <c r="AJ15001">
        <f>MIN($Q$3:$Q$135)</f>
        <v>456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Teresa</cp:lastModifiedBy>
  <dcterms:created xsi:type="dcterms:W3CDTF">2002-03-26T13:55:49Z</dcterms:created>
  <dcterms:modified xsi:type="dcterms:W3CDTF">2012-05-14T16:51:38Z</dcterms:modified>
  <cp:category/>
  <cp:version/>
  <cp:contentType/>
  <cp:contentStatus/>
</cp:coreProperties>
</file>