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600" windowHeight="11760" tabRatio="601" activeTab="0"/>
  </bookViews>
  <sheets>
    <sheet name="Gráfico 3112-7-0007 (Calizas d" sheetId="1" r:id="rId1"/>
    <sheet name="Gráf.Estadísticas (Calizas del" sheetId="2" r:id="rId2"/>
    <sheet name="Gráf.IndiceEstado (Calizas del" sheetId="3" r:id="rId3"/>
    <sheet name="PA 3112-7-0007" sheetId="4" r:id="rId4"/>
  </sheets>
  <definedNames/>
  <calcPr fullCalcOnLoad="1"/>
</workbook>
</file>

<file path=xl/sharedStrings.xml><?xml version="1.0" encoding="utf-8"?>
<sst xmlns="http://schemas.openxmlformats.org/spreadsheetml/2006/main" count="1393" uniqueCount="68">
  <si>
    <t>E</t>
  </si>
  <si>
    <t>F</t>
  </si>
  <si>
    <t>M</t>
  </si>
  <si>
    <t>A</t>
  </si>
  <si>
    <t>J</t>
  </si>
  <si>
    <t>S</t>
  </si>
  <si>
    <t>O</t>
  </si>
  <si>
    <t>N</t>
  </si>
  <si>
    <t>D</t>
  </si>
  <si>
    <t>Nivel dinámico</t>
  </si>
  <si>
    <t>Max.Prof</t>
  </si>
  <si>
    <t>Mín. Prof</t>
  </si>
  <si>
    <t>Nivel estático</t>
  </si>
  <si>
    <t>Cotas estáticas</t>
  </si>
  <si>
    <t>Máximo</t>
  </si>
  <si>
    <t>Mínimo</t>
  </si>
  <si>
    <t>Media</t>
  </si>
  <si>
    <t>NumMedidas</t>
  </si>
  <si>
    <t>Serie</t>
  </si>
  <si>
    <t>I-E Mes</t>
  </si>
  <si>
    <t>I-E Serie</t>
  </si>
  <si>
    <t>NumMedidasAño</t>
  </si>
  <si>
    <t xml:space="preserve">Año </t>
  </si>
  <si>
    <t>oct</t>
  </si>
  <si>
    <t>nov</t>
  </si>
  <si>
    <t>dic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</si>
  <si>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</si>
  <si>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</si>
  <si>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</si>
  <si>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</si>
  <si>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</si>
  <si>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</si>
  <si>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</si>
  <si>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</si>
  <si>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</si>
  <si>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NIVEL 1</t>
  </si>
  <si>
    <t>NIVEL 2</t>
  </si>
  <si>
    <t>NIVEL 3</t>
  </si>
  <si>
    <t>N/A</t>
  </si>
  <si>
    <t>Nivel extrapolado</t>
  </si>
  <si>
    <t>PIEZÓMETRO ACESA</t>
  </si>
  <si>
    <t>Fecha</t>
  </si>
  <si>
    <t>Cota lámina agua (m)</t>
  </si>
  <si>
    <t>Cota (m)</t>
  </si>
  <si>
    <t>Nivel piezométrico</t>
  </si>
  <si>
    <t>Código medida</t>
  </si>
  <si>
    <t>Tipo medida</t>
  </si>
  <si>
    <t>Profundidad (m)</t>
  </si>
  <si>
    <t>Altura referencia (m)</t>
  </si>
  <si>
    <t>Caudal (m/s)</t>
  </si>
  <si>
    <t>Altura escala (m)</t>
  </si>
  <si>
    <t>Referencia medida</t>
  </si>
  <si>
    <t>Fuente informacion</t>
  </si>
  <si>
    <t>Precisión fecha</t>
  </si>
  <si>
    <t>Observaciones</t>
  </si>
  <si>
    <t>Calizas del Cretácioco superior</t>
  </si>
  <si>
    <t>Nivel Estático</t>
  </si>
  <si>
    <t>SONDA MANUAL</t>
  </si>
  <si>
    <t>BROCAL</t>
  </si>
  <si>
    <t>OTROS</t>
  </si>
  <si>
    <t>día y hora</t>
  </si>
  <si>
    <t>CHE (OPH)</t>
  </si>
  <si>
    <t>RED DE CALIDAD CHE</t>
  </si>
  <si>
    <t>RED MMA</t>
  </si>
  <si>
    <t>CHE (S CONTROL Y VIGILANCIA DPH)</t>
  </si>
  <si>
    <t>solo funciona una llave de los tres juegos existentes</t>
  </si>
  <si>
    <t>referencia sumar 22 cm (115,96  116,18 Te envío dos lecturas, la primera pertenece al tubo anterior y las segunda al tubo actual ya me dirás la que debemos emplear a partir de ahora)</t>
  </si>
  <si>
    <t>Hay que sumar 22 cm.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</si>
</sst>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d\-m\-yy"/>
    <numFmt numFmtId="173" formatCode="mmm\-yyyy"/>
    <numFmt numFmtId="174" formatCode="mmmm\-yy"/>
  </numFmts>
  <fonts count="43">
    <font>
      <sz val="10"/>
      <name val="Arial"/>
      <family val="0"/>
    </font>
    <font>
      <sz val="9.75"/>
      <color indexed="8"/>
      <name val="Arial"/>
      <family val="2"/>
    </font>
    <font>
      <sz val="5"/>
      <color indexed="8"/>
      <name val="Arial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4"/>
      <color indexed="8"/>
      <name val="Tahoma"/>
      <family val="2"/>
    </font>
    <font>
      <sz val="9.2"/>
      <color indexed="8"/>
      <name val="Calibri"/>
      <family val="2"/>
    </font>
    <font>
      <b/>
      <sz val="6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14">
    <xf numFmtId="0" fontId="0" fillId="0" borderId="0" xfId="0" applyAlignment="1">
      <alignment/>
    </xf>
    <xf numFmtId="172" fontId="0" fillId="0" borderId="0" xfId="0" applyNumberFormat="1" applyAlignment="1">
      <alignment/>
    </xf>
    <xf numFmtId="4" fontId="0" fillId="0" borderId="0" xfId="0" applyNumberFormat="1" applyAlignment="1">
      <alignment/>
    </xf>
    <xf numFmtId="1" fontId="0" fillId="0" borderId="0" xfId="0" applyNumberFormat="1" applyAlignment="1">
      <alignment/>
    </xf>
    <xf numFmtId="17" fontId="0" fillId="0" borderId="0" xfId="0" applyNumberFormat="1" applyAlignment="1">
      <alignment/>
    </xf>
    <xf numFmtId="0" fontId="0" fillId="0" borderId="0" xfId="0" applyAlignment="1">
      <alignment horizontal="right"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4" fontId="0" fillId="33" borderId="0" xfId="0" applyNumberFormat="1" applyFill="1" applyAlignment="1">
      <alignment/>
    </xf>
    <xf numFmtId="0" fontId="0" fillId="0" borderId="0" xfId="0" applyAlignment="1">
      <alignment wrapText="1"/>
    </xf>
    <xf numFmtId="0" fontId="0" fillId="0" borderId="0" xfId="0" applyNumberFormat="1" applyAlignment="1">
      <alignment/>
    </xf>
    <xf numFmtId="172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Evolución piezométrica en el punto 3112-7-0007 (PIEZÓMETRO ACESA)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solidFill>
          <a:srgbClr val="C0C0C0"/>
        </a:solidFill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335"/>
          <c:y val="0.0655"/>
          <c:w val="0.96175"/>
          <c:h val="0.8705"/>
        </c:manualLayout>
      </c:layout>
      <c:scatterChart>
        <c:scatterStyle val="lineMarker"/>
        <c:varyColors val="0"/>
        <c:ser>
          <c:idx val="0"/>
          <c:order val="0"/>
          <c:tx>
            <c:v>Nivel estático</c:v>
          </c:tx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xVal>
            <c:strRef>
              <c:f>'PA 3112-7-0007'!$A$3:$A$217</c:f>
              <c:strCache>
                <c:ptCount val="215"/>
                <c:pt idx="0">
                  <c:v>36482</c:v>
                </c:pt>
                <c:pt idx="1">
                  <c:v>36553</c:v>
                </c:pt>
                <c:pt idx="2">
                  <c:v>36564</c:v>
                </c:pt>
                <c:pt idx="3">
                  <c:v>36733.666666666664</c:v>
                </c:pt>
                <c:pt idx="4">
                  <c:v>37228.618055555555</c:v>
                </c:pt>
                <c:pt idx="5">
                  <c:v>37277.67361111111</c:v>
                </c:pt>
                <c:pt idx="6">
                  <c:v>37314.645833333336</c:v>
                </c:pt>
                <c:pt idx="7">
                  <c:v>37385.604166666664</c:v>
                </c:pt>
                <c:pt idx="8">
                  <c:v>37463.489583333336</c:v>
                </c:pt>
                <c:pt idx="9">
                  <c:v>37504.666666666664</c:v>
                </c:pt>
                <c:pt idx="10">
                  <c:v>37572.54861111111</c:v>
                </c:pt>
                <c:pt idx="11">
                  <c:v>37638.604166666664</c:v>
                </c:pt>
                <c:pt idx="12">
                  <c:v>37685.53125</c:v>
                </c:pt>
                <c:pt idx="13">
                  <c:v>37754.520833333336</c:v>
                </c:pt>
                <c:pt idx="14">
                  <c:v>37805.51736111111</c:v>
                </c:pt>
                <c:pt idx="15">
                  <c:v>37867.59027777778</c:v>
                </c:pt>
                <c:pt idx="16">
                  <c:v>37929.40972222222</c:v>
                </c:pt>
                <c:pt idx="17">
                  <c:v>38005.541666666664</c:v>
                </c:pt>
                <c:pt idx="18">
                  <c:v>38036.49652777778</c:v>
                </c:pt>
                <c:pt idx="19">
                  <c:v>38063.791666666664</c:v>
                </c:pt>
                <c:pt idx="20">
                  <c:v>38090.350694444445</c:v>
                </c:pt>
                <c:pt idx="21">
                  <c:v>38118.604166666664</c:v>
                </c:pt>
                <c:pt idx="22">
                  <c:v>38153.82986111111</c:v>
                </c:pt>
                <c:pt idx="23">
                  <c:v>38175.854166666664</c:v>
                </c:pt>
                <c:pt idx="24">
                  <c:v>38202.845138888886</c:v>
                </c:pt>
                <c:pt idx="25">
                  <c:v>38245.61597222222</c:v>
                </c:pt>
                <c:pt idx="26">
                  <c:v>38273.614583333336</c:v>
                </c:pt>
                <c:pt idx="27">
                  <c:v>38303.614583333336</c:v>
                </c:pt>
                <c:pt idx="28">
                  <c:v>38337.631944444445</c:v>
                </c:pt>
                <c:pt idx="29">
                  <c:v>38366.74652777778</c:v>
                </c:pt>
                <c:pt idx="30">
                  <c:v>38386.541666666664</c:v>
                </c:pt>
                <c:pt idx="31">
                  <c:v>38420.51388888889</c:v>
                </c:pt>
                <c:pt idx="32">
                  <c:v>38447.711805555555</c:v>
                </c:pt>
                <c:pt idx="33">
                  <c:v>38482.92361111111</c:v>
                </c:pt>
                <c:pt idx="34">
                  <c:v>38512.8125</c:v>
                </c:pt>
                <c:pt idx="35">
                  <c:v>38542.791666666664</c:v>
                </c:pt>
                <c:pt idx="36">
                  <c:v>38572.53125</c:v>
                </c:pt>
                <c:pt idx="37">
                  <c:v>38602.729166666664</c:v>
                </c:pt>
                <c:pt idx="38">
                  <c:v>38639.802083333336</c:v>
                </c:pt>
                <c:pt idx="39">
                  <c:v>38657.805555555555</c:v>
                </c:pt>
                <c:pt idx="40">
                  <c:v>38704.770833333336</c:v>
                </c:pt>
                <c:pt idx="41">
                  <c:v>38732.708333333336</c:v>
                </c:pt>
                <c:pt idx="42">
                  <c:v>38755.51388888889</c:v>
                </c:pt>
                <c:pt idx="43">
                  <c:v>38788.51388888889</c:v>
                </c:pt>
                <c:pt idx="44">
                  <c:v>38814.62847222222</c:v>
                </c:pt>
                <c:pt idx="45">
                  <c:v>38850.48263888889</c:v>
                </c:pt>
                <c:pt idx="46">
                  <c:v>38881.618055555555</c:v>
                </c:pt>
                <c:pt idx="47">
                  <c:v>38901.65625</c:v>
                </c:pt>
                <c:pt idx="48">
                  <c:v>38933.88888888889</c:v>
                </c:pt>
                <c:pt idx="49">
                  <c:v>39044.583333333336</c:v>
                </c:pt>
                <c:pt idx="50">
                  <c:v>39073.604166666664</c:v>
                </c:pt>
                <c:pt idx="51">
                  <c:v>39106.618055555555</c:v>
                </c:pt>
                <c:pt idx="52">
                  <c:v>39138.802083333336</c:v>
                </c:pt>
                <c:pt idx="53">
                  <c:v>39165.645833333336</c:v>
                </c:pt>
                <c:pt idx="54">
                  <c:v>39198.694444444445</c:v>
                </c:pt>
                <c:pt idx="55">
                  <c:v>39225.6875</c:v>
                </c:pt>
                <c:pt idx="56">
                  <c:v>39252.774305555555</c:v>
                </c:pt>
                <c:pt idx="57">
                  <c:v>39280.774305555555</c:v>
                </c:pt>
                <c:pt idx="58">
                  <c:v>39315.739583333336</c:v>
                </c:pt>
                <c:pt idx="59">
                  <c:v>39350.67361111111</c:v>
                </c:pt>
                <c:pt idx="60">
                  <c:v>39378.618055555555</c:v>
                </c:pt>
                <c:pt idx="61">
                  <c:v>39407.59027777778</c:v>
                </c:pt>
                <c:pt idx="62">
                  <c:v>39438.416666666664</c:v>
                </c:pt>
                <c:pt idx="63">
                  <c:v>39463.51388888889</c:v>
                </c:pt>
                <c:pt idx="64">
                  <c:v>39492.35763888889</c:v>
                </c:pt>
                <c:pt idx="65">
                  <c:v>39492.35833333333</c:v>
                </c:pt>
                <c:pt idx="66">
                  <c:v>39520.714583333334</c:v>
                </c:pt>
                <c:pt idx="67">
                  <c:v>39539.71527777778</c:v>
                </c:pt>
                <c:pt idx="68">
                  <c:v>39576.76388888889</c:v>
                </c:pt>
                <c:pt idx="69">
                  <c:v>39601.375</c:v>
                </c:pt>
                <c:pt idx="70">
                  <c:v>39638.354166666664</c:v>
                </c:pt>
                <c:pt idx="71">
                  <c:v>39681.66008101852</c:v>
                </c:pt>
                <c:pt idx="72">
                  <c:v>39707.510775462964</c:v>
                </c:pt>
                <c:pt idx="73">
                  <c:v>39739.59722222222</c:v>
                </c:pt>
                <c:pt idx="74">
                  <c:v>39779.572916666664</c:v>
                </c:pt>
                <c:pt idx="75">
                  <c:v>39805.74652777778</c:v>
                </c:pt>
                <c:pt idx="76">
                  <c:v>39839.541666666664</c:v>
                </c:pt>
                <c:pt idx="77">
                  <c:v>39860.555555555555</c:v>
                </c:pt>
                <c:pt idx="78">
                  <c:v>39877.53125</c:v>
                </c:pt>
                <c:pt idx="79">
                  <c:v>39928.666666666664</c:v>
                </c:pt>
                <c:pt idx="80">
                  <c:v>39958.66736111111</c:v>
                </c:pt>
                <c:pt idx="81">
                  <c:v>39982.583333333336</c:v>
                </c:pt>
                <c:pt idx="82">
                  <c:v>40019.833333333336</c:v>
                </c:pt>
                <c:pt idx="83">
                  <c:v>40044.82638888889</c:v>
                </c:pt>
                <c:pt idx="84">
                  <c:v>40071.40972222222</c:v>
                </c:pt>
                <c:pt idx="85">
                  <c:v>40109.555555555555</c:v>
                </c:pt>
                <c:pt idx="86">
                  <c:v>40143.6875</c:v>
                </c:pt>
                <c:pt idx="87">
                  <c:v>40156.444444444445</c:v>
                </c:pt>
                <c:pt idx="88">
                  <c:v>40207.5</c:v>
                </c:pt>
                <c:pt idx="89">
                  <c:v>40218.802083333336</c:v>
                </c:pt>
                <c:pt idx="90">
                  <c:v>40246.743055555555</c:v>
                </c:pt>
                <c:pt idx="91">
                  <c:v>40279.506944444445</c:v>
                </c:pt>
                <c:pt idx="92">
                  <c:v>40308.444444444445</c:v>
                </c:pt>
                <c:pt idx="93">
                  <c:v>40332.743055555555</c:v>
                </c:pt>
                <c:pt idx="94">
                  <c:v>40377.791666666664</c:v>
                </c:pt>
                <c:pt idx="95">
                  <c:v>40417.57638888889</c:v>
                </c:pt>
                <c:pt idx="96">
                  <c:v>40448.76388888889</c:v>
                </c:pt>
                <c:pt idx="97">
                  <c:v>40474.558333333334</c:v>
                </c:pt>
                <c:pt idx="98">
                  <c:v>40499.57986111111</c:v>
                </c:pt>
                <c:pt idx="99">
                  <c:v>40707.45486111111</c:v>
                </c:pt>
                <c:pt idx="100">
                  <c:v>40746.38888888889</c:v>
                </c:pt>
                <c:pt idx="101">
                  <c:v>40763.479166666664</c:v>
                </c:pt>
                <c:pt idx="102">
                  <c:v>40800.416666666664</c:v>
                </c:pt>
                <c:pt idx="103">
                  <c:v>40827.489583333336</c:v>
                </c:pt>
                <c:pt idx="104">
                  <c:v>40854.45138888889</c:v>
                </c:pt>
                <c:pt idx="105">
                  <c:v>40889.475694444445</c:v>
                </c:pt>
                <c:pt idx="106">
                  <c:v>40924.5</c:v>
                </c:pt>
                <c:pt idx="107">
                  <c:v>40946.44097222222</c:v>
                </c:pt>
                <c:pt idx="108">
                  <c:v>40976.416666666664</c:v>
                </c:pt>
                <c:pt idx="109">
                  <c:v>41025.444444444445</c:v>
                </c:pt>
                <c:pt idx="110">
                  <c:v>41036.489583333336</c:v>
                </c:pt>
                <c:pt idx="111">
                  <c:v>41078.416666666664</c:v>
                </c:pt>
                <c:pt idx="112">
                  <c:v>41100.4375</c:v>
                </c:pt>
                <c:pt idx="113">
                  <c:v>41142.430555555555</c:v>
                </c:pt>
                <c:pt idx="114">
                  <c:v>41163.47222222222</c:v>
                </c:pt>
                <c:pt idx="115">
                  <c:v>41186.43402777778</c:v>
                </c:pt>
                <c:pt idx="116">
                  <c:v>41226.5625</c:v>
                </c:pt>
                <c:pt idx="117">
                  <c:v>41246.447916666664</c:v>
                </c:pt>
                <c:pt idx="118">
                  <c:v>41284.5</c:v>
                </c:pt>
                <c:pt idx="119">
                  <c:v>41316.385416666664</c:v>
                </c:pt>
                <c:pt idx="120">
                  <c:v>41344.430555555555</c:v>
                </c:pt>
                <c:pt idx="121">
                  <c:v>41373.42361111111</c:v>
                </c:pt>
                <c:pt idx="122">
                  <c:v>41401.46875</c:v>
                </c:pt>
                <c:pt idx="123">
                  <c:v>41428.430555555555</c:v>
                </c:pt>
                <c:pt idx="124">
                  <c:v>41464.552083333336</c:v>
                </c:pt>
                <c:pt idx="125">
                  <c:v>41506.4375</c:v>
                </c:pt>
                <c:pt idx="126">
                  <c:v>41520.493055555555</c:v>
                </c:pt>
                <c:pt idx="127">
                  <c:v>41556.427083333336</c:v>
                </c:pt>
                <c:pt idx="128">
                  <c:v>41596.416666666664</c:v>
                </c:pt>
                <c:pt idx="129">
                  <c:v>41612.5</c:v>
                </c:pt>
                <c:pt idx="130">
                  <c:v>41659.479166666664</c:v>
                </c:pt>
                <c:pt idx="131">
                  <c:v>41681.46875</c:v>
                </c:pt>
                <c:pt idx="132">
                  <c:v>41705.416666666664</c:v>
                </c:pt>
                <c:pt idx="133">
                  <c:v>41737.430555555555</c:v>
                </c:pt>
                <c:pt idx="134">
                  <c:v>41765.541666666664</c:v>
                </c:pt>
                <c:pt idx="135">
                  <c:v>41792.479166666664</c:v>
                </c:pt>
                <c:pt idx="136">
                  <c:v>41827.541666666664</c:v>
                </c:pt>
                <c:pt idx="137">
                  <c:v>41863.48611111111</c:v>
                </c:pt>
                <c:pt idx="138">
                  <c:v>41885.479166666664</c:v>
                </c:pt>
                <c:pt idx="139">
                  <c:v>41919.430555555555</c:v>
                </c:pt>
                <c:pt idx="140">
                  <c:v>41949.489583333336</c:v>
                </c:pt>
                <c:pt idx="141">
                  <c:v>41984.5</c:v>
                </c:pt>
                <c:pt idx="142">
                  <c:v>42024.46875</c:v>
                </c:pt>
                <c:pt idx="143">
                  <c:v>42041.46527777778</c:v>
                </c:pt>
                <c:pt idx="144">
                  <c:v>42067.458333333336</c:v>
                </c:pt>
                <c:pt idx="145">
                  <c:v>42103.42361111111</c:v>
                </c:pt>
                <c:pt idx="146">
                  <c:v>42130.430555555555</c:v>
                </c:pt>
                <c:pt idx="147">
                  <c:v>42177.4375</c:v>
                </c:pt>
                <c:pt idx="148">
                  <c:v>42198.48611111111</c:v>
                </c:pt>
                <c:pt idx="149">
                  <c:v>42237.541666666664</c:v>
                </c:pt>
                <c:pt idx="150">
                  <c:v>42255.444444444445</c:v>
                </c:pt>
                <c:pt idx="151">
                  <c:v>42291.458333333336</c:v>
                </c:pt>
                <c:pt idx="152">
                  <c:v>42318.53125</c:v>
                </c:pt>
                <c:pt idx="153">
                  <c:v>42354.52777777778</c:v>
                </c:pt>
                <c:pt idx="154">
                  <c:v>42383.510416666664</c:v>
                </c:pt>
                <c:pt idx="155">
                  <c:v>42416.48611111111</c:v>
                </c:pt>
                <c:pt idx="156">
                  <c:v>42447.47222222222</c:v>
                </c:pt>
                <c:pt idx="157">
                  <c:v>42475.47222222222</c:v>
                </c:pt>
                <c:pt idx="158">
                  <c:v>42503.479166666664</c:v>
                </c:pt>
                <c:pt idx="159">
                  <c:v>42530.520833333336</c:v>
                </c:pt>
                <c:pt idx="160">
                  <c:v>42557.479166666664</c:v>
                </c:pt>
                <c:pt idx="161">
                  <c:v>42605.444444444445</c:v>
                </c:pt>
                <c:pt idx="162">
                  <c:v>42632.5</c:v>
                </c:pt>
                <c:pt idx="163">
                  <c:v>42653.5</c:v>
                </c:pt>
                <c:pt idx="164">
                  <c:v>42690.5</c:v>
                </c:pt>
                <c:pt idx="165">
                  <c:v>42720.46875</c:v>
                </c:pt>
                <c:pt idx="166">
                  <c:v>42752.506944444445</c:v>
                </c:pt>
                <c:pt idx="167">
                  <c:v>42783.4375</c:v>
                </c:pt>
                <c:pt idx="168">
                  <c:v>42815.510416666664</c:v>
                </c:pt>
                <c:pt idx="169">
                  <c:v>42844.458333333336</c:v>
                </c:pt>
                <c:pt idx="170">
                  <c:v>42878.48611111111</c:v>
                </c:pt>
                <c:pt idx="171">
                  <c:v>42908.46875</c:v>
                </c:pt>
                <c:pt idx="172">
                  <c:v>42941.458333333336</c:v>
                </c:pt>
                <c:pt idx="173">
                  <c:v>42969.47222222222</c:v>
                </c:pt>
                <c:pt idx="174">
                  <c:v>43007.493055555555</c:v>
                </c:pt>
                <c:pt idx="175">
                  <c:v>43032.427083333336</c:v>
                </c:pt>
                <c:pt idx="176">
                  <c:v>43060.493055555555</c:v>
                </c:pt>
                <c:pt idx="177">
                  <c:v>43089.4375</c:v>
                </c:pt>
                <c:pt idx="178">
                  <c:v>43119.46875</c:v>
                </c:pt>
                <c:pt idx="179">
                  <c:v>43146.5</c:v>
                </c:pt>
                <c:pt idx="180">
                  <c:v>43181.4375</c:v>
                </c:pt>
                <c:pt idx="181">
                  <c:v>43216.458333333336</c:v>
                </c:pt>
                <c:pt idx="182">
                  <c:v>43248.4375</c:v>
                </c:pt>
                <c:pt idx="183">
                  <c:v>43273.479166666664</c:v>
                </c:pt>
                <c:pt idx="184">
                  <c:v>43311.5</c:v>
                </c:pt>
                <c:pt idx="185">
                  <c:v>43335.510416666664</c:v>
                </c:pt>
                <c:pt idx="186">
                  <c:v>43370.479166666664</c:v>
                </c:pt>
                <c:pt idx="187">
                  <c:v>43402.5</c:v>
                </c:pt>
                <c:pt idx="188">
                  <c:v>43433.5</c:v>
                </c:pt>
                <c:pt idx="189">
                  <c:v>43451.5</c:v>
                </c:pt>
                <c:pt idx="190">
                  <c:v>43490.5</c:v>
                </c:pt>
                <c:pt idx="191">
                  <c:v>43518.541666666664</c:v>
                </c:pt>
                <c:pt idx="192">
                  <c:v>43552.458333333336</c:v>
                </c:pt>
                <c:pt idx="193">
                  <c:v>43584.489583333336</c:v>
                </c:pt>
                <c:pt idx="194">
                  <c:v>43601.479166666664</c:v>
                </c:pt>
                <c:pt idx="195">
                  <c:v>43641.510416666664</c:v>
                </c:pt>
                <c:pt idx="196">
                  <c:v>43668.46875</c:v>
                </c:pt>
                <c:pt idx="197">
                  <c:v>43705.46875</c:v>
                </c:pt>
                <c:pt idx="198">
                  <c:v>43732.479166666664</c:v>
                </c:pt>
                <c:pt idx="199">
                  <c:v>43767.430555555555</c:v>
                </c:pt>
                <c:pt idx="200">
                  <c:v>43796.416666666664</c:v>
                </c:pt>
                <c:pt idx="201">
                  <c:v>43822.479166666664</c:v>
                </c:pt>
                <c:pt idx="202">
                  <c:v>43859.479166666664</c:v>
                </c:pt>
                <c:pt idx="203">
                  <c:v>43888.5</c:v>
                </c:pt>
                <c:pt idx="204">
                  <c:v>43951.458333333336</c:v>
                </c:pt>
                <c:pt idx="205">
                  <c:v>43980.520833333336</c:v>
                </c:pt>
                <c:pt idx="206">
                  <c:v>44007.583333333336</c:v>
                </c:pt>
                <c:pt idx="207">
                  <c:v>44032.479166666664</c:v>
                </c:pt>
                <c:pt idx="208">
                  <c:v>44068.458333333336</c:v>
                </c:pt>
                <c:pt idx="209">
                  <c:v>44104.5</c:v>
                </c:pt>
                <c:pt idx="210">
                  <c:v>44152.5625</c:v>
                </c:pt>
                <c:pt idx="211">
                  <c:v>44195.541666666664</c:v>
                </c:pt>
                <c:pt idx="212">
                  <c:v>44218.510416666664</c:v>
                </c:pt>
                <c:pt idx="213">
                  <c:v>44244.5</c:v>
                </c:pt>
                <c:pt idx="214">
                  <c:v>44274.541666666664</c:v>
                </c:pt>
              </c:strCache>
            </c:strRef>
          </c:xVal>
          <c:yVal>
            <c:numRef>
              <c:f>'PA 3112-7-0007'!$P$3:$P$217</c:f>
              <c:numCache>
                <c:ptCount val="215"/>
                <c:pt idx="0">
                  <c:v>623.08</c:v>
                </c:pt>
                <c:pt idx="1">
                  <c:v>621.75</c:v>
                </c:pt>
                <c:pt idx="2">
                  <c:v>621.66</c:v>
                </c:pt>
                <c:pt idx="3">
                  <c:v>623.47</c:v>
                </c:pt>
                <c:pt idx="4">
                  <c:v>621.78</c:v>
                </c:pt>
                <c:pt idx="5">
                  <c:v>620.89</c:v>
                </c:pt>
                <c:pt idx="6">
                  <c:v>620.37</c:v>
                </c:pt>
                <c:pt idx="7">
                  <c:v>619.41</c:v>
                </c:pt>
                <c:pt idx="8">
                  <c:v>619.3</c:v>
                </c:pt>
                <c:pt idx="9">
                  <c:v>618.07</c:v>
                </c:pt>
                <c:pt idx="10">
                  <c:v>616.93</c:v>
                </c:pt>
                <c:pt idx="11">
                  <c:v>618.03</c:v>
                </c:pt>
                <c:pt idx="12">
                  <c:v>622.93</c:v>
                </c:pt>
                <c:pt idx="13">
                  <c:v>621.71</c:v>
                </c:pt>
                <c:pt idx="14">
                  <c:v>620.69</c:v>
                </c:pt>
                <c:pt idx="15">
                  <c:v>619.24</c:v>
                </c:pt>
                <c:pt idx="16">
                  <c:v>620.85</c:v>
                </c:pt>
                <c:pt idx="17">
                  <c:v>623.88</c:v>
                </c:pt>
                <c:pt idx="18">
                  <c:v>622.6</c:v>
                </c:pt>
                <c:pt idx="19">
                  <c:v>622.21</c:v>
                </c:pt>
                <c:pt idx="20">
                  <c:v>623.85</c:v>
                </c:pt>
                <c:pt idx="21">
                  <c:v>623.85</c:v>
                </c:pt>
                <c:pt idx="22">
                  <c:v>622.9</c:v>
                </c:pt>
                <c:pt idx="23">
                  <c:v>622.27</c:v>
                </c:pt>
                <c:pt idx="24">
                  <c:v>620.92</c:v>
                </c:pt>
                <c:pt idx="25">
                  <c:v>620.215</c:v>
                </c:pt>
                <c:pt idx="26">
                  <c:v>620.09</c:v>
                </c:pt>
                <c:pt idx="27">
                  <c:v>620.01</c:v>
                </c:pt>
                <c:pt idx="28">
                  <c:v>620.07</c:v>
                </c:pt>
                <c:pt idx="29">
                  <c:v>619.715</c:v>
                </c:pt>
                <c:pt idx="30">
                  <c:v>619.49</c:v>
                </c:pt>
                <c:pt idx="31">
                  <c:v>619.27</c:v>
                </c:pt>
                <c:pt idx="32">
                  <c:v>619.03</c:v>
                </c:pt>
                <c:pt idx="33">
                  <c:v>618.655</c:v>
                </c:pt>
                <c:pt idx="34">
                  <c:v>618.72</c:v>
                </c:pt>
                <c:pt idx="35">
                  <c:v>618.015</c:v>
                </c:pt>
                <c:pt idx="36">
                  <c:v>617.39</c:v>
                </c:pt>
                <c:pt idx="37">
                  <c:v>616.695</c:v>
                </c:pt>
                <c:pt idx="38">
                  <c:v>616.68</c:v>
                </c:pt>
                <c:pt idx="39">
                  <c:v>617.625</c:v>
                </c:pt>
                <c:pt idx="40">
                  <c:v>617.13</c:v>
                </c:pt>
                <c:pt idx="41">
                  <c:v>616.57</c:v>
                </c:pt>
                <c:pt idx="42">
                  <c:v>616.49</c:v>
                </c:pt>
                <c:pt idx="43">
                  <c:v>616.22</c:v>
                </c:pt>
                <c:pt idx="44">
                  <c:v>616</c:v>
                </c:pt>
                <c:pt idx="45">
                  <c:v>615.475</c:v>
                </c:pt>
                <c:pt idx="46">
                  <c:v>614.76</c:v>
                </c:pt>
                <c:pt idx="47">
                  <c:v>614.29</c:v>
                </c:pt>
                <c:pt idx="48">
                  <c:v>613.78</c:v>
                </c:pt>
                <c:pt idx="49">
                  <c:v>614.92</c:v>
                </c:pt>
                <c:pt idx="50">
                  <c:v>614.73</c:v>
                </c:pt>
                <c:pt idx="51">
                  <c:v>614.57</c:v>
                </c:pt>
                <c:pt idx="52">
                  <c:v>613.65</c:v>
                </c:pt>
                <c:pt idx="53">
                  <c:v>613.82</c:v>
                </c:pt>
                <c:pt idx="54">
                  <c:v>617.1</c:v>
                </c:pt>
                <c:pt idx="55">
                  <c:v>616.32</c:v>
                </c:pt>
                <c:pt idx="56">
                  <c:v>615.95</c:v>
                </c:pt>
                <c:pt idx="57">
                  <c:v>615.36</c:v>
                </c:pt>
                <c:pt idx="58">
                  <c:v>614.76</c:v>
                </c:pt>
                <c:pt idx="59">
                  <c:v>614.16</c:v>
                </c:pt>
                <c:pt idx="60">
                  <c:v>614.19</c:v>
                </c:pt>
                <c:pt idx="61">
                  <c:v>614.23</c:v>
                </c:pt>
                <c:pt idx="62">
                  <c:v>613.41</c:v>
                </c:pt>
                <c:pt idx="63">
                  <c:v>613.91</c:v>
                </c:pt>
                <c:pt idx="64">
                  <c:v>613.31</c:v>
                </c:pt>
                <c:pt idx="65">
                  <c:v>#N/A</c:v>
                </c:pt>
                <c:pt idx="66">
                  <c:v>613.37</c:v>
                </c:pt>
                <c:pt idx="67">
                  <c:v>612.9</c:v>
                </c:pt>
                <c:pt idx="68">
                  <c:v>614.49</c:v>
                </c:pt>
                <c:pt idx="69">
                  <c:v>614.08</c:v>
                </c:pt>
                <c:pt idx="70">
                  <c:v>618.6</c:v>
                </c:pt>
                <c:pt idx="71">
                  <c:v>618.11</c:v>
                </c:pt>
                <c:pt idx="72">
                  <c:v>617.65</c:v>
                </c:pt>
                <c:pt idx="73">
                  <c:v>617.82</c:v>
                </c:pt>
                <c:pt idx="74">
                  <c:v>617.76</c:v>
                </c:pt>
                <c:pt idx="75">
                  <c:v>617.74</c:v>
                </c:pt>
                <c:pt idx="76">
                  <c:v>617.94</c:v>
                </c:pt>
                <c:pt idx="77">
                  <c:v>617.96</c:v>
                </c:pt>
                <c:pt idx="78">
                  <c:v>617.62</c:v>
                </c:pt>
                <c:pt idx="79">
                  <c:v>623.3</c:v>
                </c:pt>
                <c:pt idx="80">
                  <c:v>623.05</c:v>
                </c:pt>
                <c:pt idx="81">
                  <c:v>622.4</c:v>
                </c:pt>
                <c:pt idx="82">
                  <c:v>622.31</c:v>
                </c:pt>
                <c:pt idx="83">
                  <c:v>622.45</c:v>
                </c:pt>
                <c:pt idx="84">
                  <c:v>617.99</c:v>
                </c:pt>
                <c:pt idx="85">
                  <c:v>618.05</c:v>
                </c:pt>
                <c:pt idx="86">
                  <c:v>622.23</c:v>
                </c:pt>
                <c:pt idx="87">
                  <c:v>622.13</c:v>
                </c:pt>
                <c:pt idx="88">
                  <c:v>622.36</c:v>
                </c:pt>
                <c:pt idx="89">
                  <c:v>623.11</c:v>
                </c:pt>
                <c:pt idx="90">
                  <c:v>623.03</c:v>
                </c:pt>
                <c:pt idx="91">
                  <c:v>620.38</c:v>
                </c:pt>
                <c:pt idx="92">
                  <c:v>620.36</c:v>
                </c:pt>
                <c:pt idx="93">
                  <c:v>622.63</c:v>
                </c:pt>
                <c:pt idx="94">
                  <c:v>622.28</c:v>
                </c:pt>
                <c:pt idx="95">
                  <c:v>618.96</c:v>
                </c:pt>
                <c:pt idx="96">
                  <c:v>619.64</c:v>
                </c:pt>
                <c:pt idx="97">
                  <c:v>619.65</c:v>
                </c:pt>
                <c:pt idx="98">
                  <c:v>619.61</c:v>
                </c:pt>
                <c:pt idx="99">
                  <c:v>619.02</c:v>
                </c:pt>
                <c:pt idx="100">
                  <c:v>617.94</c:v>
                </c:pt>
                <c:pt idx="101">
                  <c:v>617.51</c:v>
                </c:pt>
                <c:pt idx="102">
                  <c:v>616.91</c:v>
                </c:pt>
                <c:pt idx="103">
                  <c:v>617.17</c:v>
                </c:pt>
                <c:pt idx="104">
                  <c:v>616.91</c:v>
                </c:pt>
                <c:pt idx="105">
                  <c:v>616.34</c:v>
                </c:pt>
                <c:pt idx="106">
                  <c:v>616.21</c:v>
                </c:pt>
                <c:pt idx="107">
                  <c:v>615.91</c:v>
                </c:pt>
                <c:pt idx="108">
                  <c:v>615.48</c:v>
                </c:pt>
                <c:pt idx="109">
                  <c:v>615.06</c:v>
                </c:pt>
                <c:pt idx="110">
                  <c:v>615.21</c:v>
                </c:pt>
                <c:pt idx="111">
                  <c:v>615.21</c:v>
                </c:pt>
                <c:pt idx="112">
                  <c:v>613.89</c:v>
                </c:pt>
                <c:pt idx="113">
                  <c:v>613.26</c:v>
                </c:pt>
                <c:pt idx="114">
                  <c:v>612.51</c:v>
                </c:pt>
                <c:pt idx="115">
                  <c:v>612.56</c:v>
                </c:pt>
                <c:pt idx="116">
                  <c:v>614.61</c:v>
                </c:pt>
                <c:pt idx="117">
                  <c:v>614.29</c:v>
                </c:pt>
                <c:pt idx="118">
                  <c:v>613.9</c:v>
                </c:pt>
                <c:pt idx="119">
                  <c:v>613.71</c:v>
                </c:pt>
                <c:pt idx="120">
                  <c:v>613.99</c:v>
                </c:pt>
                <c:pt idx="121">
                  <c:v>614.82</c:v>
                </c:pt>
                <c:pt idx="122">
                  <c:v>616.59</c:v>
                </c:pt>
                <c:pt idx="123">
                  <c:v>616.72</c:v>
                </c:pt>
                <c:pt idx="124">
                  <c:v>616.91</c:v>
                </c:pt>
                <c:pt idx="125">
                  <c:v>616.3</c:v>
                </c:pt>
                <c:pt idx="126">
                  <c:v>616.16</c:v>
                </c:pt>
                <c:pt idx="127">
                  <c:v>616.01</c:v>
                </c:pt>
                <c:pt idx="128">
                  <c:v>615.99</c:v>
                </c:pt>
                <c:pt idx="129">
                  <c:v>615.66</c:v>
                </c:pt>
                <c:pt idx="130">
                  <c:v>615.45</c:v>
                </c:pt>
                <c:pt idx="131">
                  <c:v>615.97</c:v>
                </c:pt>
                <c:pt idx="132">
                  <c:v>615.05</c:v>
                </c:pt>
                <c:pt idx="133">
                  <c:v>615.31</c:v>
                </c:pt>
                <c:pt idx="134">
                  <c:v>614.99</c:v>
                </c:pt>
                <c:pt idx="135">
                  <c:v>614.52</c:v>
                </c:pt>
                <c:pt idx="136">
                  <c:v>614.91</c:v>
                </c:pt>
                <c:pt idx="137">
                  <c:v>614.09</c:v>
                </c:pt>
                <c:pt idx="138">
                  <c:v>613.77</c:v>
                </c:pt>
                <c:pt idx="139">
                  <c:v>614.32</c:v>
                </c:pt>
                <c:pt idx="140">
                  <c:v>614.41</c:v>
                </c:pt>
                <c:pt idx="141">
                  <c:v>621.47</c:v>
                </c:pt>
                <c:pt idx="142">
                  <c:v>619.56</c:v>
                </c:pt>
                <c:pt idx="143">
                  <c:v>618.41</c:v>
                </c:pt>
                <c:pt idx="144">
                  <c:v>619.21</c:v>
                </c:pt>
                <c:pt idx="145">
                  <c:v>618.81</c:v>
                </c:pt>
                <c:pt idx="146">
                  <c:v>618.11</c:v>
                </c:pt>
                <c:pt idx="147">
                  <c:v>617.31</c:v>
                </c:pt>
                <c:pt idx="148">
                  <c:v>616.71</c:v>
                </c:pt>
                <c:pt idx="149">
                  <c:v>616.09</c:v>
                </c:pt>
                <c:pt idx="150">
                  <c:v>616.89</c:v>
                </c:pt>
                <c:pt idx="151">
                  <c:v>616.06</c:v>
                </c:pt>
                <c:pt idx="152">
                  <c:v>617.9</c:v>
                </c:pt>
                <c:pt idx="153">
                  <c:v>616.78</c:v>
                </c:pt>
                <c:pt idx="154">
                  <c:v>616.61</c:v>
                </c:pt>
                <c:pt idx="155">
                  <c:v>616.34</c:v>
                </c:pt>
                <c:pt idx="156">
                  <c:v>617.57</c:v>
                </c:pt>
                <c:pt idx="157">
                  <c:v>621.07</c:v>
                </c:pt>
                <c:pt idx="158">
                  <c:v>620.44</c:v>
                </c:pt>
                <c:pt idx="159">
                  <c:v>620.01</c:v>
                </c:pt>
                <c:pt idx="160">
                  <c:v>618.73</c:v>
                </c:pt>
                <c:pt idx="161">
                  <c:v>617.55</c:v>
                </c:pt>
                <c:pt idx="162">
                  <c:v>617.36</c:v>
                </c:pt>
                <c:pt idx="163">
                  <c:v>617.36</c:v>
                </c:pt>
                <c:pt idx="164">
                  <c:v>617.25</c:v>
                </c:pt>
                <c:pt idx="165">
                  <c:v>620.83</c:v>
                </c:pt>
                <c:pt idx="166">
                  <c:v>620.01</c:v>
                </c:pt>
                <c:pt idx="167">
                  <c:v>620.85</c:v>
                </c:pt>
                <c:pt idx="168">
                  <c:v>622.41</c:v>
                </c:pt>
                <c:pt idx="169">
                  <c:v>627.61</c:v>
                </c:pt>
                <c:pt idx="170">
                  <c:v>624.76</c:v>
                </c:pt>
                <c:pt idx="171">
                  <c:v>623.31</c:v>
                </c:pt>
                <c:pt idx="172">
                  <c:v>621.89</c:v>
                </c:pt>
                <c:pt idx="173">
                  <c:v>620.49</c:v>
                </c:pt>
                <c:pt idx="174">
                  <c:v>620.47</c:v>
                </c:pt>
                <c:pt idx="175">
                  <c:v>621.13</c:v>
                </c:pt>
                <c:pt idx="176">
                  <c:v>620.47</c:v>
                </c:pt>
                <c:pt idx="177">
                  <c:v>620.03</c:v>
                </c:pt>
                <c:pt idx="178">
                  <c:v>619.76</c:v>
                </c:pt>
                <c:pt idx="179">
                  <c:v>620.49</c:v>
                </c:pt>
                <c:pt idx="180">
                  <c:v>622.44</c:v>
                </c:pt>
                <c:pt idx="181">
                  <c:v>627.91</c:v>
                </c:pt>
                <c:pt idx="182">
                  <c:v>627.06</c:v>
                </c:pt>
                <c:pt idx="183">
                  <c:v>627.21</c:v>
                </c:pt>
                <c:pt idx="184">
                  <c:v>623.01</c:v>
                </c:pt>
                <c:pt idx="185">
                  <c:v>622.03</c:v>
                </c:pt>
                <c:pt idx="186">
                  <c:v>620.68</c:v>
                </c:pt>
                <c:pt idx="187">
                  <c:v>621.86</c:v>
                </c:pt>
                <c:pt idx="188">
                  <c:v>625.92</c:v>
                </c:pt>
                <c:pt idx="189">
                  <c:v>624.89</c:v>
                </c:pt>
                <c:pt idx="190">
                  <c:v>623.38</c:v>
                </c:pt>
                <c:pt idx="191">
                  <c:v>622.53</c:v>
                </c:pt>
                <c:pt idx="192">
                  <c:v>621.9</c:v>
                </c:pt>
                <c:pt idx="193">
                  <c:v>621.41</c:v>
                </c:pt>
                <c:pt idx="194">
                  <c:v>621.07</c:v>
                </c:pt>
                <c:pt idx="195">
                  <c:v>619.56</c:v>
                </c:pt>
                <c:pt idx="196">
                  <c:v>618.18</c:v>
                </c:pt>
                <c:pt idx="197">
                  <c:v>617.28</c:v>
                </c:pt>
                <c:pt idx="198">
                  <c:v>617.02</c:v>
                </c:pt>
                <c:pt idx="199">
                  <c:v>620.8</c:v>
                </c:pt>
                <c:pt idx="200">
                  <c:v>619.47</c:v>
                </c:pt>
                <c:pt idx="201">
                  <c:v>620.05</c:v>
                </c:pt>
                <c:pt idx="202">
                  <c:v>627.39</c:v>
                </c:pt>
                <c:pt idx="203">
                  <c:v>624.91</c:v>
                </c:pt>
                <c:pt idx="204">
                  <c:v>624.01</c:v>
                </c:pt>
                <c:pt idx="205">
                  <c:v>625.59</c:v>
                </c:pt>
                <c:pt idx="206">
                  <c:v>624.95</c:v>
                </c:pt>
                <c:pt idx="207">
                  <c:v>623.55</c:v>
                </c:pt>
                <c:pt idx="208">
                  <c:v>621.52</c:v>
                </c:pt>
                <c:pt idx="209">
                  <c:v>620.58</c:v>
                </c:pt>
                <c:pt idx="210">
                  <c:v>619.97</c:v>
                </c:pt>
                <c:pt idx="211">
                  <c:v>619.25</c:v>
                </c:pt>
                <c:pt idx="212">
                  <c:v>619.77</c:v>
                </c:pt>
                <c:pt idx="213">
                  <c:v>619.74</c:v>
                </c:pt>
                <c:pt idx="214">
                  <c:v>619.79</c:v>
                </c:pt>
              </c:numCache>
            </c:numRef>
          </c:yVal>
          <c:smooth val="0"/>
        </c:ser>
        <c:ser>
          <c:idx val="1"/>
          <c:order val="1"/>
          <c:tx>
            <c:v>Nivel dinámico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xVal>
            <c:strRef>
              <c:f>'PA 3112-7-0007'!$A$3:$A$217</c:f>
              <c:strCache>
                <c:ptCount val="215"/>
                <c:pt idx="0">
                  <c:v>36482</c:v>
                </c:pt>
                <c:pt idx="1">
                  <c:v>36553</c:v>
                </c:pt>
                <c:pt idx="2">
                  <c:v>36564</c:v>
                </c:pt>
                <c:pt idx="3">
                  <c:v>36733.666666666664</c:v>
                </c:pt>
                <c:pt idx="4">
                  <c:v>37228.618055555555</c:v>
                </c:pt>
                <c:pt idx="5">
                  <c:v>37277.67361111111</c:v>
                </c:pt>
                <c:pt idx="6">
                  <c:v>37314.645833333336</c:v>
                </c:pt>
                <c:pt idx="7">
                  <c:v>37385.604166666664</c:v>
                </c:pt>
                <c:pt idx="8">
                  <c:v>37463.489583333336</c:v>
                </c:pt>
                <c:pt idx="9">
                  <c:v>37504.666666666664</c:v>
                </c:pt>
                <c:pt idx="10">
                  <c:v>37572.54861111111</c:v>
                </c:pt>
                <c:pt idx="11">
                  <c:v>37638.604166666664</c:v>
                </c:pt>
                <c:pt idx="12">
                  <c:v>37685.53125</c:v>
                </c:pt>
                <c:pt idx="13">
                  <c:v>37754.520833333336</c:v>
                </c:pt>
                <c:pt idx="14">
                  <c:v>37805.51736111111</c:v>
                </c:pt>
                <c:pt idx="15">
                  <c:v>37867.59027777778</c:v>
                </c:pt>
                <c:pt idx="16">
                  <c:v>37929.40972222222</c:v>
                </c:pt>
                <c:pt idx="17">
                  <c:v>38005.541666666664</c:v>
                </c:pt>
                <c:pt idx="18">
                  <c:v>38036.49652777778</c:v>
                </c:pt>
                <c:pt idx="19">
                  <c:v>38063.791666666664</c:v>
                </c:pt>
                <c:pt idx="20">
                  <c:v>38090.350694444445</c:v>
                </c:pt>
                <c:pt idx="21">
                  <c:v>38118.604166666664</c:v>
                </c:pt>
                <c:pt idx="22">
                  <c:v>38153.82986111111</c:v>
                </c:pt>
                <c:pt idx="23">
                  <c:v>38175.854166666664</c:v>
                </c:pt>
                <c:pt idx="24">
                  <c:v>38202.845138888886</c:v>
                </c:pt>
                <c:pt idx="25">
                  <c:v>38245.61597222222</c:v>
                </c:pt>
                <c:pt idx="26">
                  <c:v>38273.614583333336</c:v>
                </c:pt>
                <c:pt idx="27">
                  <c:v>38303.614583333336</c:v>
                </c:pt>
                <c:pt idx="28">
                  <c:v>38337.631944444445</c:v>
                </c:pt>
                <c:pt idx="29">
                  <c:v>38366.74652777778</c:v>
                </c:pt>
                <c:pt idx="30">
                  <c:v>38386.541666666664</c:v>
                </c:pt>
                <c:pt idx="31">
                  <c:v>38420.51388888889</c:v>
                </c:pt>
                <c:pt idx="32">
                  <c:v>38447.711805555555</c:v>
                </c:pt>
                <c:pt idx="33">
                  <c:v>38482.92361111111</c:v>
                </c:pt>
                <c:pt idx="34">
                  <c:v>38512.8125</c:v>
                </c:pt>
                <c:pt idx="35">
                  <c:v>38542.791666666664</c:v>
                </c:pt>
                <c:pt idx="36">
                  <c:v>38572.53125</c:v>
                </c:pt>
                <c:pt idx="37">
                  <c:v>38602.729166666664</c:v>
                </c:pt>
                <c:pt idx="38">
                  <c:v>38639.802083333336</c:v>
                </c:pt>
                <c:pt idx="39">
                  <c:v>38657.805555555555</c:v>
                </c:pt>
                <c:pt idx="40">
                  <c:v>38704.770833333336</c:v>
                </c:pt>
                <c:pt idx="41">
                  <c:v>38732.708333333336</c:v>
                </c:pt>
                <c:pt idx="42">
                  <c:v>38755.51388888889</c:v>
                </c:pt>
                <c:pt idx="43">
                  <c:v>38788.51388888889</c:v>
                </c:pt>
                <c:pt idx="44">
                  <c:v>38814.62847222222</c:v>
                </c:pt>
                <c:pt idx="45">
                  <c:v>38850.48263888889</c:v>
                </c:pt>
                <c:pt idx="46">
                  <c:v>38881.618055555555</c:v>
                </c:pt>
                <c:pt idx="47">
                  <c:v>38901.65625</c:v>
                </c:pt>
                <c:pt idx="48">
                  <c:v>38933.88888888889</c:v>
                </c:pt>
                <c:pt idx="49">
                  <c:v>39044.583333333336</c:v>
                </c:pt>
                <c:pt idx="50">
                  <c:v>39073.604166666664</c:v>
                </c:pt>
                <c:pt idx="51">
                  <c:v>39106.618055555555</c:v>
                </c:pt>
                <c:pt idx="52">
                  <c:v>39138.802083333336</c:v>
                </c:pt>
                <c:pt idx="53">
                  <c:v>39165.645833333336</c:v>
                </c:pt>
                <c:pt idx="54">
                  <c:v>39198.694444444445</c:v>
                </c:pt>
                <c:pt idx="55">
                  <c:v>39225.6875</c:v>
                </c:pt>
                <c:pt idx="56">
                  <c:v>39252.774305555555</c:v>
                </c:pt>
                <c:pt idx="57">
                  <c:v>39280.774305555555</c:v>
                </c:pt>
                <c:pt idx="58">
                  <c:v>39315.739583333336</c:v>
                </c:pt>
                <c:pt idx="59">
                  <c:v>39350.67361111111</c:v>
                </c:pt>
                <c:pt idx="60">
                  <c:v>39378.618055555555</c:v>
                </c:pt>
                <c:pt idx="61">
                  <c:v>39407.59027777778</c:v>
                </c:pt>
                <c:pt idx="62">
                  <c:v>39438.416666666664</c:v>
                </c:pt>
                <c:pt idx="63">
                  <c:v>39463.51388888889</c:v>
                </c:pt>
                <c:pt idx="64">
                  <c:v>39492.35763888889</c:v>
                </c:pt>
                <c:pt idx="65">
                  <c:v>39492.35833333333</c:v>
                </c:pt>
                <c:pt idx="66">
                  <c:v>39520.714583333334</c:v>
                </c:pt>
                <c:pt idx="67">
                  <c:v>39539.71527777778</c:v>
                </c:pt>
                <c:pt idx="68">
                  <c:v>39576.76388888889</c:v>
                </c:pt>
                <c:pt idx="69">
                  <c:v>39601.375</c:v>
                </c:pt>
                <c:pt idx="70">
                  <c:v>39638.354166666664</c:v>
                </c:pt>
                <c:pt idx="71">
                  <c:v>39681.66008101852</c:v>
                </c:pt>
                <c:pt idx="72">
                  <c:v>39707.510775462964</c:v>
                </c:pt>
                <c:pt idx="73">
                  <c:v>39739.59722222222</c:v>
                </c:pt>
                <c:pt idx="74">
                  <c:v>39779.572916666664</c:v>
                </c:pt>
                <c:pt idx="75">
                  <c:v>39805.74652777778</c:v>
                </c:pt>
                <c:pt idx="76">
                  <c:v>39839.541666666664</c:v>
                </c:pt>
                <c:pt idx="77">
                  <c:v>39860.555555555555</c:v>
                </c:pt>
                <c:pt idx="78">
                  <c:v>39877.53125</c:v>
                </c:pt>
                <c:pt idx="79">
                  <c:v>39928.666666666664</c:v>
                </c:pt>
                <c:pt idx="80">
                  <c:v>39958.66736111111</c:v>
                </c:pt>
                <c:pt idx="81">
                  <c:v>39982.583333333336</c:v>
                </c:pt>
                <c:pt idx="82">
                  <c:v>40019.833333333336</c:v>
                </c:pt>
                <c:pt idx="83">
                  <c:v>40044.82638888889</c:v>
                </c:pt>
                <c:pt idx="84">
                  <c:v>40071.40972222222</c:v>
                </c:pt>
                <c:pt idx="85">
                  <c:v>40109.555555555555</c:v>
                </c:pt>
                <c:pt idx="86">
                  <c:v>40143.6875</c:v>
                </c:pt>
                <c:pt idx="87">
                  <c:v>40156.444444444445</c:v>
                </c:pt>
                <c:pt idx="88">
                  <c:v>40207.5</c:v>
                </c:pt>
                <c:pt idx="89">
                  <c:v>40218.802083333336</c:v>
                </c:pt>
                <c:pt idx="90">
                  <c:v>40246.743055555555</c:v>
                </c:pt>
                <c:pt idx="91">
                  <c:v>40279.506944444445</c:v>
                </c:pt>
                <c:pt idx="92">
                  <c:v>40308.444444444445</c:v>
                </c:pt>
                <c:pt idx="93">
                  <c:v>40332.743055555555</c:v>
                </c:pt>
                <c:pt idx="94">
                  <c:v>40377.791666666664</c:v>
                </c:pt>
                <c:pt idx="95">
                  <c:v>40417.57638888889</c:v>
                </c:pt>
                <c:pt idx="96">
                  <c:v>40448.76388888889</c:v>
                </c:pt>
                <c:pt idx="97">
                  <c:v>40474.558333333334</c:v>
                </c:pt>
                <c:pt idx="98">
                  <c:v>40499.57986111111</c:v>
                </c:pt>
                <c:pt idx="99">
                  <c:v>40707.45486111111</c:v>
                </c:pt>
                <c:pt idx="100">
                  <c:v>40746.38888888889</c:v>
                </c:pt>
                <c:pt idx="101">
                  <c:v>40763.479166666664</c:v>
                </c:pt>
                <c:pt idx="102">
                  <c:v>40800.416666666664</c:v>
                </c:pt>
                <c:pt idx="103">
                  <c:v>40827.489583333336</c:v>
                </c:pt>
                <c:pt idx="104">
                  <c:v>40854.45138888889</c:v>
                </c:pt>
                <c:pt idx="105">
                  <c:v>40889.475694444445</c:v>
                </c:pt>
                <c:pt idx="106">
                  <c:v>40924.5</c:v>
                </c:pt>
                <c:pt idx="107">
                  <c:v>40946.44097222222</c:v>
                </c:pt>
                <c:pt idx="108">
                  <c:v>40976.416666666664</c:v>
                </c:pt>
                <c:pt idx="109">
                  <c:v>41025.444444444445</c:v>
                </c:pt>
                <c:pt idx="110">
                  <c:v>41036.489583333336</c:v>
                </c:pt>
                <c:pt idx="111">
                  <c:v>41078.416666666664</c:v>
                </c:pt>
                <c:pt idx="112">
                  <c:v>41100.4375</c:v>
                </c:pt>
                <c:pt idx="113">
                  <c:v>41142.430555555555</c:v>
                </c:pt>
                <c:pt idx="114">
                  <c:v>41163.47222222222</c:v>
                </c:pt>
                <c:pt idx="115">
                  <c:v>41186.43402777778</c:v>
                </c:pt>
                <c:pt idx="116">
                  <c:v>41226.5625</c:v>
                </c:pt>
                <c:pt idx="117">
                  <c:v>41246.447916666664</c:v>
                </c:pt>
                <c:pt idx="118">
                  <c:v>41284.5</c:v>
                </c:pt>
                <c:pt idx="119">
                  <c:v>41316.385416666664</c:v>
                </c:pt>
                <c:pt idx="120">
                  <c:v>41344.430555555555</c:v>
                </c:pt>
                <c:pt idx="121">
                  <c:v>41373.42361111111</c:v>
                </c:pt>
                <c:pt idx="122">
                  <c:v>41401.46875</c:v>
                </c:pt>
                <c:pt idx="123">
                  <c:v>41428.430555555555</c:v>
                </c:pt>
                <c:pt idx="124">
                  <c:v>41464.552083333336</c:v>
                </c:pt>
                <c:pt idx="125">
                  <c:v>41506.4375</c:v>
                </c:pt>
                <c:pt idx="126">
                  <c:v>41520.493055555555</c:v>
                </c:pt>
                <c:pt idx="127">
                  <c:v>41556.427083333336</c:v>
                </c:pt>
                <c:pt idx="128">
                  <c:v>41596.416666666664</c:v>
                </c:pt>
                <c:pt idx="129">
                  <c:v>41612.5</c:v>
                </c:pt>
                <c:pt idx="130">
                  <c:v>41659.479166666664</c:v>
                </c:pt>
                <c:pt idx="131">
                  <c:v>41681.46875</c:v>
                </c:pt>
                <c:pt idx="132">
                  <c:v>41705.416666666664</c:v>
                </c:pt>
                <c:pt idx="133">
                  <c:v>41737.430555555555</c:v>
                </c:pt>
                <c:pt idx="134">
                  <c:v>41765.541666666664</c:v>
                </c:pt>
                <c:pt idx="135">
                  <c:v>41792.479166666664</c:v>
                </c:pt>
                <c:pt idx="136">
                  <c:v>41827.541666666664</c:v>
                </c:pt>
                <c:pt idx="137">
                  <c:v>41863.48611111111</c:v>
                </c:pt>
                <c:pt idx="138">
                  <c:v>41885.479166666664</c:v>
                </c:pt>
                <c:pt idx="139">
                  <c:v>41919.430555555555</c:v>
                </c:pt>
                <c:pt idx="140">
                  <c:v>41949.489583333336</c:v>
                </c:pt>
                <c:pt idx="141">
                  <c:v>41984.5</c:v>
                </c:pt>
                <c:pt idx="142">
                  <c:v>42024.46875</c:v>
                </c:pt>
                <c:pt idx="143">
                  <c:v>42041.46527777778</c:v>
                </c:pt>
                <c:pt idx="144">
                  <c:v>42067.458333333336</c:v>
                </c:pt>
                <c:pt idx="145">
                  <c:v>42103.42361111111</c:v>
                </c:pt>
                <c:pt idx="146">
                  <c:v>42130.430555555555</c:v>
                </c:pt>
                <c:pt idx="147">
                  <c:v>42177.4375</c:v>
                </c:pt>
                <c:pt idx="148">
                  <c:v>42198.48611111111</c:v>
                </c:pt>
                <c:pt idx="149">
                  <c:v>42237.541666666664</c:v>
                </c:pt>
                <c:pt idx="150">
                  <c:v>42255.444444444445</c:v>
                </c:pt>
                <c:pt idx="151">
                  <c:v>42291.458333333336</c:v>
                </c:pt>
                <c:pt idx="152">
                  <c:v>42318.53125</c:v>
                </c:pt>
                <c:pt idx="153">
                  <c:v>42354.52777777778</c:v>
                </c:pt>
                <c:pt idx="154">
                  <c:v>42383.510416666664</c:v>
                </c:pt>
                <c:pt idx="155">
                  <c:v>42416.48611111111</c:v>
                </c:pt>
                <c:pt idx="156">
                  <c:v>42447.47222222222</c:v>
                </c:pt>
                <c:pt idx="157">
                  <c:v>42475.47222222222</c:v>
                </c:pt>
                <c:pt idx="158">
                  <c:v>42503.479166666664</c:v>
                </c:pt>
                <c:pt idx="159">
                  <c:v>42530.520833333336</c:v>
                </c:pt>
                <c:pt idx="160">
                  <c:v>42557.479166666664</c:v>
                </c:pt>
                <c:pt idx="161">
                  <c:v>42605.444444444445</c:v>
                </c:pt>
                <c:pt idx="162">
                  <c:v>42632.5</c:v>
                </c:pt>
                <c:pt idx="163">
                  <c:v>42653.5</c:v>
                </c:pt>
                <c:pt idx="164">
                  <c:v>42690.5</c:v>
                </c:pt>
                <c:pt idx="165">
                  <c:v>42720.46875</c:v>
                </c:pt>
                <c:pt idx="166">
                  <c:v>42752.506944444445</c:v>
                </c:pt>
                <c:pt idx="167">
                  <c:v>42783.4375</c:v>
                </c:pt>
                <c:pt idx="168">
                  <c:v>42815.510416666664</c:v>
                </c:pt>
                <c:pt idx="169">
                  <c:v>42844.458333333336</c:v>
                </c:pt>
                <c:pt idx="170">
                  <c:v>42878.48611111111</c:v>
                </c:pt>
                <c:pt idx="171">
                  <c:v>42908.46875</c:v>
                </c:pt>
                <c:pt idx="172">
                  <c:v>42941.458333333336</c:v>
                </c:pt>
                <c:pt idx="173">
                  <c:v>42969.47222222222</c:v>
                </c:pt>
                <c:pt idx="174">
                  <c:v>43007.493055555555</c:v>
                </c:pt>
                <c:pt idx="175">
                  <c:v>43032.427083333336</c:v>
                </c:pt>
                <c:pt idx="176">
                  <c:v>43060.493055555555</c:v>
                </c:pt>
                <c:pt idx="177">
                  <c:v>43089.4375</c:v>
                </c:pt>
                <c:pt idx="178">
                  <c:v>43119.46875</c:v>
                </c:pt>
                <c:pt idx="179">
                  <c:v>43146.5</c:v>
                </c:pt>
                <c:pt idx="180">
                  <c:v>43181.4375</c:v>
                </c:pt>
                <c:pt idx="181">
                  <c:v>43216.458333333336</c:v>
                </c:pt>
                <c:pt idx="182">
                  <c:v>43248.4375</c:v>
                </c:pt>
                <c:pt idx="183">
                  <c:v>43273.479166666664</c:v>
                </c:pt>
                <c:pt idx="184">
                  <c:v>43311.5</c:v>
                </c:pt>
                <c:pt idx="185">
                  <c:v>43335.510416666664</c:v>
                </c:pt>
                <c:pt idx="186">
                  <c:v>43370.479166666664</c:v>
                </c:pt>
                <c:pt idx="187">
                  <c:v>43402.5</c:v>
                </c:pt>
                <c:pt idx="188">
                  <c:v>43433.5</c:v>
                </c:pt>
                <c:pt idx="189">
                  <c:v>43451.5</c:v>
                </c:pt>
                <c:pt idx="190">
                  <c:v>43490.5</c:v>
                </c:pt>
                <c:pt idx="191">
                  <c:v>43518.541666666664</c:v>
                </c:pt>
                <c:pt idx="192">
                  <c:v>43552.458333333336</c:v>
                </c:pt>
                <c:pt idx="193">
                  <c:v>43584.489583333336</c:v>
                </c:pt>
                <c:pt idx="194">
                  <c:v>43601.479166666664</c:v>
                </c:pt>
                <c:pt idx="195">
                  <c:v>43641.510416666664</c:v>
                </c:pt>
                <c:pt idx="196">
                  <c:v>43668.46875</c:v>
                </c:pt>
                <c:pt idx="197">
                  <c:v>43705.46875</c:v>
                </c:pt>
                <c:pt idx="198">
                  <c:v>43732.479166666664</c:v>
                </c:pt>
                <c:pt idx="199">
                  <c:v>43767.430555555555</c:v>
                </c:pt>
                <c:pt idx="200">
                  <c:v>43796.416666666664</c:v>
                </c:pt>
                <c:pt idx="201">
                  <c:v>43822.479166666664</c:v>
                </c:pt>
                <c:pt idx="202">
                  <c:v>43859.479166666664</c:v>
                </c:pt>
                <c:pt idx="203">
                  <c:v>43888.5</c:v>
                </c:pt>
                <c:pt idx="204">
                  <c:v>43951.458333333336</c:v>
                </c:pt>
                <c:pt idx="205">
                  <c:v>43980.520833333336</c:v>
                </c:pt>
                <c:pt idx="206">
                  <c:v>44007.583333333336</c:v>
                </c:pt>
                <c:pt idx="207">
                  <c:v>44032.479166666664</c:v>
                </c:pt>
                <c:pt idx="208">
                  <c:v>44068.458333333336</c:v>
                </c:pt>
                <c:pt idx="209">
                  <c:v>44104.5</c:v>
                </c:pt>
                <c:pt idx="210">
                  <c:v>44152.5625</c:v>
                </c:pt>
                <c:pt idx="211">
                  <c:v>44195.541666666664</c:v>
                </c:pt>
                <c:pt idx="212">
                  <c:v>44218.510416666664</c:v>
                </c:pt>
                <c:pt idx="213">
                  <c:v>44244.5</c:v>
                </c:pt>
                <c:pt idx="214">
                  <c:v>44274.541666666664</c:v>
                </c:pt>
              </c:strCache>
            </c:strRef>
          </c:xVal>
          <c:yVal>
            <c:numRef>
              <c:f>'PA 3112-7-0007'!$O$3:$O$217</c:f>
              <c:numCache>
                <c:ptCount val="2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</c:numCache>
            </c:numRef>
          </c:yVal>
          <c:smooth val="0"/>
        </c:ser>
        <c:ser>
          <c:idx val="2"/>
          <c:order val="2"/>
          <c:tx>
            <c:v>Extrapolado (-)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strRef>
              <c:f>'PA 3112-7-0007'!$A$3:$A$217</c:f>
              <c:strCache>
                <c:ptCount val="215"/>
                <c:pt idx="0">
                  <c:v>36482</c:v>
                </c:pt>
                <c:pt idx="1">
                  <c:v>36553</c:v>
                </c:pt>
                <c:pt idx="2">
                  <c:v>36564</c:v>
                </c:pt>
                <c:pt idx="3">
                  <c:v>36733.666666666664</c:v>
                </c:pt>
                <c:pt idx="4">
                  <c:v>37228.618055555555</c:v>
                </c:pt>
                <c:pt idx="5">
                  <c:v>37277.67361111111</c:v>
                </c:pt>
                <c:pt idx="6">
                  <c:v>37314.645833333336</c:v>
                </c:pt>
                <c:pt idx="7">
                  <c:v>37385.604166666664</c:v>
                </c:pt>
                <c:pt idx="8">
                  <c:v>37463.489583333336</c:v>
                </c:pt>
                <c:pt idx="9">
                  <c:v>37504.666666666664</c:v>
                </c:pt>
                <c:pt idx="10">
                  <c:v>37572.54861111111</c:v>
                </c:pt>
                <c:pt idx="11">
                  <c:v>37638.604166666664</c:v>
                </c:pt>
                <c:pt idx="12">
                  <c:v>37685.53125</c:v>
                </c:pt>
                <c:pt idx="13">
                  <c:v>37754.520833333336</c:v>
                </c:pt>
                <c:pt idx="14">
                  <c:v>37805.51736111111</c:v>
                </c:pt>
                <c:pt idx="15">
                  <c:v>37867.59027777778</c:v>
                </c:pt>
                <c:pt idx="16">
                  <c:v>37929.40972222222</c:v>
                </c:pt>
                <c:pt idx="17">
                  <c:v>38005.541666666664</c:v>
                </c:pt>
                <c:pt idx="18">
                  <c:v>38036.49652777778</c:v>
                </c:pt>
                <c:pt idx="19">
                  <c:v>38063.791666666664</c:v>
                </c:pt>
                <c:pt idx="20">
                  <c:v>38090.350694444445</c:v>
                </c:pt>
                <c:pt idx="21">
                  <c:v>38118.604166666664</c:v>
                </c:pt>
                <c:pt idx="22">
                  <c:v>38153.82986111111</c:v>
                </c:pt>
                <c:pt idx="23">
                  <c:v>38175.854166666664</c:v>
                </c:pt>
                <c:pt idx="24">
                  <c:v>38202.845138888886</c:v>
                </c:pt>
                <c:pt idx="25">
                  <c:v>38245.61597222222</c:v>
                </c:pt>
                <c:pt idx="26">
                  <c:v>38273.614583333336</c:v>
                </c:pt>
                <c:pt idx="27">
                  <c:v>38303.614583333336</c:v>
                </c:pt>
                <c:pt idx="28">
                  <c:v>38337.631944444445</c:v>
                </c:pt>
                <c:pt idx="29">
                  <c:v>38366.74652777778</c:v>
                </c:pt>
                <c:pt idx="30">
                  <c:v>38386.541666666664</c:v>
                </c:pt>
                <c:pt idx="31">
                  <c:v>38420.51388888889</c:v>
                </c:pt>
                <c:pt idx="32">
                  <c:v>38447.711805555555</c:v>
                </c:pt>
                <c:pt idx="33">
                  <c:v>38482.92361111111</c:v>
                </c:pt>
                <c:pt idx="34">
                  <c:v>38512.8125</c:v>
                </c:pt>
                <c:pt idx="35">
                  <c:v>38542.791666666664</c:v>
                </c:pt>
                <c:pt idx="36">
                  <c:v>38572.53125</c:v>
                </c:pt>
                <c:pt idx="37">
                  <c:v>38602.729166666664</c:v>
                </c:pt>
                <c:pt idx="38">
                  <c:v>38639.802083333336</c:v>
                </c:pt>
                <c:pt idx="39">
                  <c:v>38657.805555555555</c:v>
                </c:pt>
                <c:pt idx="40">
                  <c:v>38704.770833333336</c:v>
                </c:pt>
                <c:pt idx="41">
                  <c:v>38732.708333333336</c:v>
                </c:pt>
                <c:pt idx="42">
                  <c:v>38755.51388888889</c:v>
                </c:pt>
                <c:pt idx="43">
                  <c:v>38788.51388888889</c:v>
                </c:pt>
                <c:pt idx="44">
                  <c:v>38814.62847222222</c:v>
                </c:pt>
                <c:pt idx="45">
                  <c:v>38850.48263888889</c:v>
                </c:pt>
                <c:pt idx="46">
                  <c:v>38881.618055555555</c:v>
                </c:pt>
                <c:pt idx="47">
                  <c:v>38901.65625</c:v>
                </c:pt>
                <c:pt idx="48">
                  <c:v>38933.88888888889</c:v>
                </c:pt>
                <c:pt idx="49">
                  <c:v>39044.583333333336</c:v>
                </c:pt>
                <c:pt idx="50">
                  <c:v>39073.604166666664</c:v>
                </c:pt>
                <c:pt idx="51">
                  <c:v>39106.618055555555</c:v>
                </c:pt>
                <c:pt idx="52">
                  <c:v>39138.802083333336</c:v>
                </c:pt>
                <c:pt idx="53">
                  <c:v>39165.645833333336</c:v>
                </c:pt>
                <c:pt idx="54">
                  <c:v>39198.694444444445</c:v>
                </c:pt>
                <c:pt idx="55">
                  <c:v>39225.6875</c:v>
                </c:pt>
                <c:pt idx="56">
                  <c:v>39252.774305555555</c:v>
                </c:pt>
                <c:pt idx="57">
                  <c:v>39280.774305555555</c:v>
                </c:pt>
                <c:pt idx="58">
                  <c:v>39315.739583333336</c:v>
                </c:pt>
                <c:pt idx="59">
                  <c:v>39350.67361111111</c:v>
                </c:pt>
                <c:pt idx="60">
                  <c:v>39378.618055555555</c:v>
                </c:pt>
                <c:pt idx="61">
                  <c:v>39407.59027777778</c:v>
                </c:pt>
                <c:pt idx="62">
                  <c:v>39438.416666666664</c:v>
                </c:pt>
                <c:pt idx="63">
                  <c:v>39463.51388888889</c:v>
                </c:pt>
                <c:pt idx="64">
                  <c:v>39492.35763888889</c:v>
                </c:pt>
                <c:pt idx="65">
                  <c:v>39492.35833333333</c:v>
                </c:pt>
                <c:pt idx="66">
                  <c:v>39520.714583333334</c:v>
                </c:pt>
                <c:pt idx="67">
                  <c:v>39539.71527777778</c:v>
                </c:pt>
                <c:pt idx="68">
                  <c:v>39576.76388888889</c:v>
                </c:pt>
                <c:pt idx="69">
                  <c:v>39601.375</c:v>
                </c:pt>
                <c:pt idx="70">
                  <c:v>39638.354166666664</c:v>
                </c:pt>
                <c:pt idx="71">
                  <c:v>39681.66008101852</c:v>
                </c:pt>
                <c:pt idx="72">
                  <c:v>39707.510775462964</c:v>
                </c:pt>
                <c:pt idx="73">
                  <c:v>39739.59722222222</c:v>
                </c:pt>
                <c:pt idx="74">
                  <c:v>39779.572916666664</c:v>
                </c:pt>
                <c:pt idx="75">
                  <c:v>39805.74652777778</c:v>
                </c:pt>
                <c:pt idx="76">
                  <c:v>39839.541666666664</c:v>
                </c:pt>
                <c:pt idx="77">
                  <c:v>39860.555555555555</c:v>
                </c:pt>
                <c:pt idx="78">
                  <c:v>39877.53125</c:v>
                </c:pt>
                <c:pt idx="79">
                  <c:v>39928.666666666664</c:v>
                </c:pt>
                <c:pt idx="80">
                  <c:v>39958.66736111111</c:v>
                </c:pt>
                <c:pt idx="81">
                  <c:v>39982.583333333336</c:v>
                </c:pt>
                <c:pt idx="82">
                  <c:v>40019.833333333336</c:v>
                </c:pt>
                <c:pt idx="83">
                  <c:v>40044.82638888889</c:v>
                </c:pt>
                <c:pt idx="84">
                  <c:v>40071.40972222222</c:v>
                </c:pt>
                <c:pt idx="85">
                  <c:v>40109.555555555555</c:v>
                </c:pt>
                <c:pt idx="86">
                  <c:v>40143.6875</c:v>
                </c:pt>
                <c:pt idx="87">
                  <c:v>40156.444444444445</c:v>
                </c:pt>
                <c:pt idx="88">
                  <c:v>40207.5</c:v>
                </c:pt>
                <c:pt idx="89">
                  <c:v>40218.802083333336</c:v>
                </c:pt>
                <c:pt idx="90">
                  <c:v>40246.743055555555</c:v>
                </c:pt>
                <c:pt idx="91">
                  <c:v>40279.506944444445</c:v>
                </c:pt>
                <c:pt idx="92">
                  <c:v>40308.444444444445</c:v>
                </c:pt>
                <c:pt idx="93">
                  <c:v>40332.743055555555</c:v>
                </c:pt>
                <c:pt idx="94">
                  <c:v>40377.791666666664</c:v>
                </c:pt>
                <c:pt idx="95">
                  <c:v>40417.57638888889</c:v>
                </c:pt>
                <c:pt idx="96">
                  <c:v>40448.76388888889</c:v>
                </c:pt>
                <c:pt idx="97">
                  <c:v>40474.558333333334</c:v>
                </c:pt>
                <c:pt idx="98">
                  <c:v>40499.57986111111</c:v>
                </c:pt>
                <c:pt idx="99">
                  <c:v>40707.45486111111</c:v>
                </c:pt>
                <c:pt idx="100">
                  <c:v>40746.38888888889</c:v>
                </c:pt>
                <c:pt idx="101">
                  <c:v>40763.479166666664</c:v>
                </c:pt>
                <c:pt idx="102">
                  <c:v>40800.416666666664</c:v>
                </c:pt>
                <c:pt idx="103">
                  <c:v>40827.489583333336</c:v>
                </c:pt>
                <c:pt idx="104">
                  <c:v>40854.45138888889</c:v>
                </c:pt>
                <c:pt idx="105">
                  <c:v>40889.475694444445</c:v>
                </c:pt>
                <c:pt idx="106">
                  <c:v>40924.5</c:v>
                </c:pt>
                <c:pt idx="107">
                  <c:v>40946.44097222222</c:v>
                </c:pt>
                <c:pt idx="108">
                  <c:v>40976.416666666664</c:v>
                </c:pt>
                <c:pt idx="109">
                  <c:v>41025.444444444445</c:v>
                </c:pt>
                <c:pt idx="110">
                  <c:v>41036.489583333336</c:v>
                </c:pt>
                <c:pt idx="111">
                  <c:v>41078.416666666664</c:v>
                </c:pt>
                <c:pt idx="112">
                  <c:v>41100.4375</c:v>
                </c:pt>
                <c:pt idx="113">
                  <c:v>41142.430555555555</c:v>
                </c:pt>
                <c:pt idx="114">
                  <c:v>41163.47222222222</c:v>
                </c:pt>
                <c:pt idx="115">
                  <c:v>41186.43402777778</c:v>
                </c:pt>
                <c:pt idx="116">
                  <c:v>41226.5625</c:v>
                </c:pt>
                <c:pt idx="117">
                  <c:v>41246.447916666664</c:v>
                </c:pt>
                <c:pt idx="118">
                  <c:v>41284.5</c:v>
                </c:pt>
                <c:pt idx="119">
                  <c:v>41316.385416666664</c:v>
                </c:pt>
                <c:pt idx="120">
                  <c:v>41344.430555555555</c:v>
                </c:pt>
                <c:pt idx="121">
                  <c:v>41373.42361111111</c:v>
                </c:pt>
                <c:pt idx="122">
                  <c:v>41401.46875</c:v>
                </c:pt>
                <c:pt idx="123">
                  <c:v>41428.430555555555</c:v>
                </c:pt>
                <c:pt idx="124">
                  <c:v>41464.552083333336</c:v>
                </c:pt>
                <c:pt idx="125">
                  <c:v>41506.4375</c:v>
                </c:pt>
                <c:pt idx="126">
                  <c:v>41520.493055555555</c:v>
                </c:pt>
                <c:pt idx="127">
                  <c:v>41556.427083333336</c:v>
                </c:pt>
                <c:pt idx="128">
                  <c:v>41596.416666666664</c:v>
                </c:pt>
                <c:pt idx="129">
                  <c:v>41612.5</c:v>
                </c:pt>
                <c:pt idx="130">
                  <c:v>41659.479166666664</c:v>
                </c:pt>
                <c:pt idx="131">
                  <c:v>41681.46875</c:v>
                </c:pt>
                <c:pt idx="132">
                  <c:v>41705.416666666664</c:v>
                </c:pt>
                <c:pt idx="133">
                  <c:v>41737.430555555555</c:v>
                </c:pt>
                <c:pt idx="134">
                  <c:v>41765.541666666664</c:v>
                </c:pt>
                <c:pt idx="135">
                  <c:v>41792.479166666664</c:v>
                </c:pt>
                <c:pt idx="136">
                  <c:v>41827.541666666664</c:v>
                </c:pt>
                <c:pt idx="137">
                  <c:v>41863.48611111111</c:v>
                </c:pt>
                <c:pt idx="138">
                  <c:v>41885.479166666664</c:v>
                </c:pt>
                <c:pt idx="139">
                  <c:v>41919.430555555555</c:v>
                </c:pt>
                <c:pt idx="140">
                  <c:v>41949.489583333336</c:v>
                </c:pt>
                <c:pt idx="141">
                  <c:v>41984.5</c:v>
                </c:pt>
                <c:pt idx="142">
                  <c:v>42024.46875</c:v>
                </c:pt>
                <c:pt idx="143">
                  <c:v>42041.46527777778</c:v>
                </c:pt>
                <c:pt idx="144">
                  <c:v>42067.458333333336</c:v>
                </c:pt>
                <c:pt idx="145">
                  <c:v>42103.42361111111</c:v>
                </c:pt>
                <c:pt idx="146">
                  <c:v>42130.430555555555</c:v>
                </c:pt>
                <c:pt idx="147">
                  <c:v>42177.4375</c:v>
                </c:pt>
                <c:pt idx="148">
                  <c:v>42198.48611111111</c:v>
                </c:pt>
                <c:pt idx="149">
                  <c:v>42237.541666666664</c:v>
                </c:pt>
                <c:pt idx="150">
                  <c:v>42255.444444444445</c:v>
                </c:pt>
                <c:pt idx="151">
                  <c:v>42291.458333333336</c:v>
                </c:pt>
                <c:pt idx="152">
                  <c:v>42318.53125</c:v>
                </c:pt>
                <c:pt idx="153">
                  <c:v>42354.52777777778</c:v>
                </c:pt>
                <c:pt idx="154">
                  <c:v>42383.510416666664</c:v>
                </c:pt>
                <c:pt idx="155">
                  <c:v>42416.48611111111</c:v>
                </c:pt>
                <c:pt idx="156">
                  <c:v>42447.47222222222</c:v>
                </c:pt>
                <c:pt idx="157">
                  <c:v>42475.47222222222</c:v>
                </c:pt>
                <c:pt idx="158">
                  <c:v>42503.479166666664</c:v>
                </c:pt>
                <c:pt idx="159">
                  <c:v>42530.520833333336</c:v>
                </c:pt>
                <c:pt idx="160">
                  <c:v>42557.479166666664</c:v>
                </c:pt>
                <c:pt idx="161">
                  <c:v>42605.444444444445</c:v>
                </c:pt>
                <c:pt idx="162">
                  <c:v>42632.5</c:v>
                </c:pt>
                <c:pt idx="163">
                  <c:v>42653.5</c:v>
                </c:pt>
                <c:pt idx="164">
                  <c:v>42690.5</c:v>
                </c:pt>
                <c:pt idx="165">
                  <c:v>42720.46875</c:v>
                </c:pt>
                <c:pt idx="166">
                  <c:v>42752.506944444445</c:v>
                </c:pt>
                <c:pt idx="167">
                  <c:v>42783.4375</c:v>
                </c:pt>
                <c:pt idx="168">
                  <c:v>42815.510416666664</c:v>
                </c:pt>
                <c:pt idx="169">
                  <c:v>42844.458333333336</c:v>
                </c:pt>
                <c:pt idx="170">
                  <c:v>42878.48611111111</c:v>
                </c:pt>
                <c:pt idx="171">
                  <c:v>42908.46875</c:v>
                </c:pt>
                <c:pt idx="172">
                  <c:v>42941.458333333336</c:v>
                </c:pt>
                <c:pt idx="173">
                  <c:v>42969.47222222222</c:v>
                </c:pt>
                <c:pt idx="174">
                  <c:v>43007.493055555555</c:v>
                </c:pt>
                <c:pt idx="175">
                  <c:v>43032.427083333336</c:v>
                </c:pt>
                <c:pt idx="176">
                  <c:v>43060.493055555555</c:v>
                </c:pt>
                <c:pt idx="177">
                  <c:v>43089.4375</c:v>
                </c:pt>
                <c:pt idx="178">
                  <c:v>43119.46875</c:v>
                </c:pt>
                <c:pt idx="179">
                  <c:v>43146.5</c:v>
                </c:pt>
                <c:pt idx="180">
                  <c:v>43181.4375</c:v>
                </c:pt>
                <c:pt idx="181">
                  <c:v>43216.458333333336</c:v>
                </c:pt>
                <c:pt idx="182">
                  <c:v>43248.4375</c:v>
                </c:pt>
                <c:pt idx="183">
                  <c:v>43273.479166666664</c:v>
                </c:pt>
                <c:pt idx="184">
                  <c:v>43311.5</c:v>
                </c:pt>
                <c:pt idx="185">
                  <c:v>43335.510416666664</c:v>
                </c:pt>
                <c:pt idx="186">
                  <c:v>43370.479166666664</c:v>
                </c:pt>
                <c:pt idx="187">
                  <c:v>43402.5</c:v>
                </c:pt>
                <c:pt idx="188">
                  <c:v>43433.5</c:v>
                </c:pt>
                <c:pt idx="189">
                  <c:v>43451.5</c:v>
                </c:pt>
                <c:pt idx="190">
                  <c:v>43490.5</c:v>
                </c:pt>
                <c:pt idx="191">
                  <c:v>43518.541666666664</c:v>
                </c:pt>
                <c:pt idx="192">
                  <c:v>43552.458333333336</c:v>
                </c:pt>
                <c:pt idx="193">
                  <c:v>43584.489583333336</c:v>
                </c:pt>
                <c:pt idx="194">
                  <c:v>43601.479166666664</c:v>
                </c:pt>
                <c:pt idx="195">
                  <c:v>43641.510416666664</c:v>
                </c:pt>
                <c:pt idx="196">
                  <c:v>43668.46875</c:v>
                </c:pt>
                <c:pt idx="197">
                  <c:v>43705.46875</c:v>
                </c:pt>
                <c:pt idx="198">
                  <c:v>43732.479166666664</c:v>
                </c:pt>
                <c:pt idx="199">
                  <c:v>43767.430555555555</c:v>
                </c:pt>
                <c:pt idx="200">
                  <c:v>43796.416666666664</c:v>
                </c:pt>
                <c:pt idx="201">
                  <c:v>43822.479166666664</c:v>
                </c:pt>
                <c:pt idx="202">
                  <c:v>43859.479166666664</c:v>
                </c:pt>
                <c:pt idx="203">
                  <c:v>43888.5</c:v>
                </c:pt>
                <c:pt idx="204">
                  <c:v>43951.458333333336</c:v>
                </c:pt>
                <c:pt idx="205">
                  <c:v>43980.520833333336</c:v>
                </c:pt>
                <c:pt idx="206">
                  <c:v>44007.583333333336</c:v>
                </c:pt>
                <c:pt idx="207">
                  <c:v>44032.479166666664</c:v>
                </c:pt>
                <c:pt idx="208">
                  <c:v>44068.458333333336</c:v>
                </c:pt>
                <c:pt idx="209">
                  <c:v>44104.5</c:v>
                </c:pt>
                <c:pt idx="210">
                  <c:v>44152.5625</c:v>
                </c:pt>
                <c:pt idx="211">
                  <c:v>44195.541666666664</c:v>
                </c:pt>
                <c:pt idx="212">
                  <c:v>44218.510416666664</c:v>
                </c:pt>
                <c:pt idx="213">
                  <c:v>44244.5</c:v>
                </c:pt>
                <c:pt idx="214">
                  <c:v>44274.541666666664</c:v>
                </c:pt>
              </c:strCache>
            </c:strRef>
          </c:xVal>
          <c:yVal>
            <c:numRef>
              <c:f>'PA 3112-7-0007'!$R$3:$R$217</c:f>
              <c:numCache>
                <c:ptCount val="2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</c:numCache>
            </c:numRef>
          </c:yVal>
          <c:smooth val="0"/>
        </c:ser>
        <c:ser>
          <c:idx val="3"/>
          <c:order val="3"/>
          <c:tx>
            <c:v>Automáticas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strRef>
              <c:f>'PA 3112-7-0007'!$A$3:$A$217</c:f>
              <c:strCache>
                <c:ptCount val="215"/>
                <c:pt idx="0">
                  <c:v>36482</c:v>
                </c:pt>
                <c:pt idx="1">
                  <c:v>36553</c:v>
                </c:pt>
                <c:pt idx="2">
                  <c:v>36564</c:v>
                </c:pt>
                <c:pt idx="3">
                  <c:v>36733.666666666664</c:v>
                </c:pt>
                <c:pt idx="4">
                  <c:v>37228.618055555555</c:v>
                </c:pt>
                <c:pt idx="5">
                  <c:v>37277.67361111111</c:v>
                </c:pt>
                <c:pt idx="6">
                  <c:v>37314.645833333336</c:v>
                </c:pt>
                <c:pt idx="7">
                  <c:v>37385.604166666664</c:v>
                </c:pt>
                <c:pt idx="8">
                  <c:v>37463.489583333336</c:v>
                </c:pt>
                <c:pt idx="9">
                  <c:v>37504.666666666664</c:v>
                </c:pt>
                <c:pt idx="10">
                  <c:v>37572.54861111111</c:v>
                </c:pt>
                <c:pt idx="11">
                  <c:v>37638.604166666664</c:v>
                </c:pt>
                <c:pt idx="12">
                  <c:v>37685.53125</c:v>
                </c:pt>
                <c:pt idx="13">
                  <c:v>37754.520833333336</c:v>
                </c:pt>
                <c:pt idx="14">
                  <c:v>37805.51736111111</c:v>
                </c:pt>
                <c:pt idx="15">
                  <c:v>37867.59027777778</c:v>
                </c:pt>
                <c:pt idx="16">
                  <c:v>37929.40972222222</c:v>
                </c:pt>
                <c:pt idx="17">
                  <c:v>38005.541666666664</c:v>
                </c:pt>
                <c:pt idx="18">
                  <c:v>38036.49652777778</c:v>
                </c:pt>
                <c:pt idx="19">
                  <c:v>38063.791666666664</c:v>
                </c:pt>
                <c:pt idx="20">
                  <c:v>38090.350694444445</c:v>
                </c:pt>
                <c:pt idx="21">
                  <c:v>38118.604166666664</c:v>
                </c:pt>
                <c:pt idx="22">
                  <c:v>38153.82986111111</c:v>
                </c:pt>
                <c:pt idx="23">
                  <c:v>38175.854166666664</c:v>
                </c:pt>
                <c:pt idx="24">
                  <c:v>38202.845138888886</c:v>
                </c:pt>
                <c:pt idx="25">
                  <c:v>38245.61597222222</c:v>
                </c:pt>
                <c:pt idx="26">
                  <c:v>38273.614583333336</c:v>
                </c:pt>
                <c:pt idx="27">
                  <c:v>38303.614583333336</c:v>
                </c:pt>
                <c:pt idx="28">
                  <c:v>38337.631944444445</c:v>
                </c:pt>
                <c:pt idx="29">
                  <c:v>38366.74652777778</c:v>
                </c:pt>
                <c:pt idx="30">
                  <c:v>38386.541666666664</c:v>
                </c:pt>
                <c:pt idx="31">
                  <c:v>38420.51388888889</c:v>
                </c:pt>
                <c:pt idx="32">
                  <c:v>38447.711805555555</c:v>
                </c:pt>
                <c:pt idx="33">
                  <c:v>38482.92361111111</c:v>
                </c:pt>
                <c:pt idx="34">
                  <c:v>38512.8125</c:v>
                </c:pt>
                <c:pt idx="35">
                  <c:v>38542.791666666664</c:v>
                </c:pt>
                <c:pt idx="36">
                  <c:v>38572.53125</c:v>
                </c:pt>
                <c:pt idx="37">
                  <c:v>38602.729166666664</c:v>
                </c:pt>
                <c:pt idx="38">
                  <c:v>38639.802083333336</c:v>
                </c:pt>
                <c:pt idx="39">
                  <c:v>38657.805555555555</c:v>
                </c:pt>
                <c:pt idx="40">
                  <c:v>38704.770833333336</c:v>
                </c:pt>
                <c:pt idx="41">
                  <c:v>38732.708333333336</c:v>
                </c:pt>
                <c:pt idx="42">
                  <c:v>38755.51388888889</c:v>
                </c:pt>
                <c:pt idx="43">
                  <c:v>38788.51388888889</c:v>
                </c:pt>
                <c:pt idx="44">
                  <c:v>38814.62847222222</c:v>
                </c:pt>
                <c:pt idx="45">
                  <c:v>38850.48263888889</c:v>
                </c:pt>
                <c:pt idx="46">
                  <c:v>38881.618055555555</c:v>
                </c:pt>
                <c:pt idx="47">
                  <c:v>38901.65625</c:v>
                </c:pt>
                <c:pt idx="48">
                  <c:v>38933.88888888889</c:v>
                </c:pt>
                <c:pt idx="49">
                  <c:v>39044.583333333336</c:v>
                </c:pt>
                <c:pt idx="50">
                  <c:v>39073.604166666664</c:v>
                </c:pt>
                <c:pt idx="51">
                  <c:v>39106.618055555555</c:v>
                </c:pt>
                <c:pt idx="52">
                  <c:v>39138.802083333336</c:v>
                </c:pt>
                <c:pt idx="53">
                  <c:v>39165.645833333336</c:v>
                </c:pt>
                <c:pt idx="54">
                  <c:v>39198.694444444445</c:v>
                </c:pt>
                <c:pt idx="55">
                  <c:v>39225.6875</c:v>
                </c:pt>
                <c:pt idx="56">
                  <c:v>39252.774305555555</c:v>
                </c:pt>
                <c:pt idx="57">
                  <c:v>39280.774305555555</c:v>
                </c:pt>
                <c:pt idx="58">
                  <c:v>39315.739583333336</c:v>
                </c:pt>
                <c:pt idx="59">
                  <c:v>39350.67361111111</c:v>
                </c:pt>
                <c:pt idx="60">
                  <c:v>39378.618055555555</c:v>
                </c:pt>
                <c:pt idx="61">
                  <c:v>39407.59027777778</c:v>
                </c:pt>
                <c:pt idx="62">
                  <c:v>39438.416666666664</c:v>
                </c:pt>
                <c:pt idx="63">
                  <c:v>39463.51388888889</c:v>
                </c:pt>
                <c:pt idx="64">
                  <c:v>39492.35763888889</c:v>
                </c:pt>
                <c:pt idx="65">
                  <c:v>39492.35833333333</c:v>
                </c:pt>
                <c:pt idx="66">
                  <c:v>39520.714583333334</c:v>
                </c:pt>
                <c:pt idx="67">
                  <c:v>39539.71527777778</c:v>
                </c:pt>
                <c:pt idx="68">
                  <c:v>39576.76388888889</c:v>
                </c:pt>
                <c:pt idx="69">
                  <c:v>39601.375</c:v>
                </c:pt>
                <c:pt idx="70">
                  <c:v>39638.354166666664</c:v>
                </c:pt>
                <c:pt idx="71">
                  <c:v>39681.66008101852</c:v>
                </c:pt>
                <c:pt idx="72">
                  <c:v>39707.510775462964</c:v>
                </c:pt>
                <c:pt idx="73">
                  <c:v>39739.59722222222</c:v>
                </c:pt>
                <c:pt idx="74">
                  <c:v>39779.572916666664</c:v>
                </c:pt>
                <c:pt idx="75">
                  <c:v>39805.74652777778</c:v>
                </c:pt>
                <c:pt idx="76">
                  <c:v>39839.541666666664</c:v>
                </c:pt>
                <c:pt idx="77">
                  <c:v>39860.555555555555</c:v>
                </c:pt>
                <c:pt idx="78">
                  <c:v>39877.53125</c:v>
                </c:pt>
                <c:pt idx="79">
                  <c:v>39928.666666666664</c:v>
                </c:pt>
                <c:pt idx="80">
                  <c:v>39958.66736111111</c:v>
                </c:pt>
                <c:pt idx="81">
                  <c:v>39982.583333333336</c:v>
                </c:pt>
                <c:pt idx="82">
                  <c:v>40019.833333333336</c:v>
                </c:pt>
                <c:pt idx="83">
                  <c:v>40044.82638888889</c:v>
                </c:pt>
                <c:pt idx="84">
                  <c:v>40071.40972222222</c:v>
                </c:pt>
                <c:pt idx="85">
                  <c:v>40109.555555555555</c:v>
                </c:pt>
                <c:pt idx="86">
                  <c:v>40143.6875</c:v>
                </c:pt>
                <c:pt idx="87">
                  <c:v>40156.444444444445</c:v>
                </c:pt>
                <c:pt idx="88">
                  <c:v>40207.5</c:v>
                </c:pt>
                <c:pt idx="89">
                  <c:v>40218.802083333336</c:v>
                </c:pt>
                <c:pt idx="90">
                  <c:v>40246.743055555555</c:v>
                </c:pt>
                <c:pt idx="91">
                  <c:v>40279.506944444445</c:v>
                </c:pt>
                <c:pt idx="92">
                  <c:v>40308.444444444445</c:v>
                </c:pt>
                <c:pt idx="93">
                  <c:v>40332.743055555555</c:v>
                </c:pt>
                <c:pt idx="94">
                  <c:v>40377.791666666664</c:v>
                </c:pt>
                <c:pt idx="95">
                  <c:v>40417.57638888889</c:v>
                </c:pt>
                <c:pt idx="96">
                  <c:v>40448.76388888889</c:v>
                </c:pt>
                <c:pt idx="97">
                  <c:v>40474.558333333334</c:v>
                </c:pt>
                <c:pt idx="98">
                  <c:v>40499.57986111111</c:v>
                </c:pt>
                <c:pt idx="99">
                  <c:v>40707.45486111111</c:v>
                </c:pt>
                <c:pt idx="100">
                  <c:v>40746.38888888889</c:v>
                </c:pt>
                <c:pt idx="101">
                  <c:v>40763.479166666664</c:v>
                </c:pt>
                <c:pt idx="102">
                  <c:v>40800.416666666664</c:v>
                </c:pt>
                <c:pt idx="103">
                  <c:v>40827.489583333336</c:v>
                </c:pt>
                <c:pt idx="104">
                  <c:v>40854.45138888889</c:v>
                </c:pt>
                <c:pt idx="105">
                  <c:v>40889.475694444445</c:v>
                </c:pt>
                <c:pt idx="106">
                  <c:v>40924.5</c:v>
                </c:pt>
                <c:pt idx="107">
                  <c:v>40946.44097222222</c:v>
                </c:pt>
                <c:pt idx="108">
                  <c:v>40976.416666666664</c:v>
                </c:pt>
                <c:pt idx="109">
                  <c:v>41025.444444444445</c:v>
                </c:pt>
                <c:pt idx="110">
                  <c:v>41036.489583333336</c:v>
                </c:pt>
                <c:pt idx="111">
                  <c:v>41078.416666666664</c:v>
                </c:pt>
                <c:pt idx="112">
                  <c:v>41100.4375</c:v>
                </c:pt>
                <c:pt idx="113">
                  <c:v>41142.430555555555</c:v>
                </c:pt>
                <c:pt idx="114">
                  <c:v>41163.47222222222</c:v>
                </c:pt>
                <c:pt idx="115">
                  <c:v>41186.43402777778</c:v>
                </c:pt>
                <c:pt idx="116">
                  <c:v>41226.5625</c:v>
                </c:pt>
                <c:pt idx="117">
                  <c:v>41246.447916666664</c:v>
                </c:pt>
                <c:pt idx="118">
                  <c:v>41284.5</c:v>
                </c:pt>
                <c:pt idx="119">
                  <c:v>41316.385416666664</c:v>
                </c:pt>
                <c:pt idx="120">
                  <c:v>41344.430555555555</c:v>
                </c:pt>
                <c:pt idx="121">
                  <c:v>41373.42361111111</c:v>
                </c:pt>
                <c:pt idx="122">
                  <c:v>41401.46875</c:v>
                </c:pt>
                <c:pt idx="123">
                  <c:v>41428.430555555555</c:v>
                </c:pt>
                <c:pt idx="124">
                  <c:v>41464.552083333336</c:v>
                </c:pt>
                <c:pt idx="125">
                  <c:v>41506.4375</c:v>
                </c:pt>
                <c:pt idx="126">
                  <c:v>41520.493055555555</c:v>
                </c:pt>
                <c:pt idx="127">
                  <c:v>41556.427083333336</c:v>
                </c:pt>
                <c:pt idx="128">
                  <c:v>41596.416666666664</c:v>
                </c:pt>
                <c:pt idx="129">
                  <c:v>41612.5</c:v>
                </c:pt>
                <c:pt idx="130">
                  <c:v>41659.479166666664</c:v>
                </c:pt>
                <c:pt idx="131">
                  <c:v>41681.46875</c:v>
                </c:pt>
                <c:pt idx="132">
                  <c:v>41705.416666666664</c:v>
                </c:pt>
                <c:pt idx="133">
                  <c:v>41737.430555555555</c:v>
                </c:pt>
                <c:pt idx="134">
                  <c:v>41765.541666666664</c:v>
                </c:pt>
                <c:pt idx="135">
                  <c:v>41792.479166666664</c:v>
                </c:pt>
                <c:pt idx="136">
                  <c:v>41827.541666666664</c:v>
                </c:pt>
                <c:pt idx="137">
                  <c:v>41863.48611111111</c:v>
                </c:pt>
                <c:pt idx="138">
                  <c:v>41885.479166666664</c:v>
                </c:pt>
                <c:pt idx="139">
                  <c:v>41919.430555555555</c:v>
                </c:pt>
                <c:pt idx="140">
                  <c:v>41949.489583333336</c:v>
                </c:pt>
                <c:pt idx="141">
                  <c:v>41984.5</c:v>
                </c:pt>
                <c:pt idx="142">
                  <c:v>42024.46875</c:v>
                </c:pt>
                <c:pt idx="143">
                  <c:v>42041.46527777778</c:v>
                </c:pt>
                <c:pt idx="144">
                  <c:v>42067.458333333336</c:v>
                </c:pt>
                <c:pt idx="145">
                  <c:v>42103.42361111111</c:v>
                </c:pt>
                <c:pt idx="146">
                  <c:v>42130.430555555555</c:v>
                </c:pt>
                <c:pt idx="147">
                  <c:v>42177.4375</c:v>
                </c:pt>
                <c:pt idx="148">
                  <c:v>42198.48611111111</c:v>
                </c:pt>
                <c:pt idx="149">
                  <c:v>42237.541666666664</c:v>
                </c:pt>
                <c:pt idx="150">
                  <c:v>42255.444444444445</c:v>
                </c:pt>
                <c:pt idx="151">
                  <c:v>42291.458333333336</c:v>
                </c:pt>
                <c:pt idx="152">
                  <c:v>42318.53125</c:v>
                </c:pt>
                <c:pt idx="153">
                  <c:v>42354.52777777778</c:v>
                </c:pt>
                <c:pt idx="154">
                  <c:v>42383.510416666664</c:v>
                </c:pt>
                <c:pt idx="155">
                  <c:v>42416.48611111111</c:v>
                </c:pt>
                <c:pt idx="156">
                  <c:v>42447.47222222222</c:v>
                </c:pt>
                <c:pt idx="157">
                  <c:v>42475.47222222222</c:v>
                </c:pt>
                <c:pt idx="158">
                  <c:v>42503.479166666664</c:v>
                </c:pt>
                <c:pt idx="159">
                  <c:v>42530.520833333336</c:v>
                </c:pt>
                <c:pt idx="160">
                  <c:v>42557.479166666664</c:v>
                </c:pt>
                <c:pt idx="161">
                  <c:v>42605.444444444445</c:v>
                </c:pt>
                <c:pt idx="162">
                  <c:v>42632.5</c:v>
                </c:pt>
                <c:pt idx="163">
                  <c:v>42653.5</c:v>
                </c:pt>
                <c:pt idx="164">
                  <c:v>42690.5</c:v>
                </c:pt>
                <c:pt idx="165">
                  <c:v>42720.46875</c:v>
                </c:pt>
                <c:pt idx="166">
                  <c:v>42752.506944444445</c:v>
                </c:pt>
                <c:pt idx="167">
                  <c:v>42783.4375</c:v>
                </c:pt>
                <c:pt idx="168">
                  <c:v>42815.510416666664</c:v>
                </c:pt>
                <c:pt idx="169">
                  <c:v>42844.458333333336</c:v>
                </c:pt>
                <c:pt idx="170">
                  <c:v>42878.48611111111</c:v>
                </c:pt>
                <c:pt idx="171">
                  <c:v>42908.46875</c:v>
                </c:pt>
                <c:pt idx="172">
                  <c:v>42941.458333333336</c:v>
                </c:pt>
                <c:pt idx="173">
                  <c:v>42969.47222222222</c:v>
                </c:pt>
                <c:pt idx="174">
                  <c:v>43007.493055555555</c:v>
                </c:pt>
                <c:pt idx="175">
                  <c:v>43032.427083333336</c:v>
                </c:pt>
                <c:pt idx="176">
                  <c:v>43060.493055555555</c:v>
                </c:pt>
                <c:pt idx="177">
                  <c:v>43089.4375</c:v>
                </c:pt>
                <c:pt idx="178">
                  <c:v>43119.46875</c:v>
                </c:pt>
                <c:pt idx="179">
                  <c:v>43146.5</c:v>
                </c:pt>
                <c:pt idx="180">
                  <c:v>43181.4375</c:v>
                </c:pt>
                <c:pt idx="181">
                  <c:v>43216.458333333336</c:v>
                </c:pt>
                <c:pt idx="182">
                  <c:v>43248.4375</c:v>
                </c:pt>
                <c:pt idx="183">
                  <c:v>43273.479166666664</c:v>
                </c:pt>
                <c:pt idx="184">
                  <c:v>43311.5</c:v>
                </c:pt>
                <c:pt idx="185">
                  <c:v>43335.510416666664</c:v>
                </c:pt>
                <c:pt idx="186">
                  <c:v>43370.479166666664</c:v>
                </c:pt>
                <c:pt idx="187">
                  <c:v>43402.5</c:v>
                </c:pt>
                <c:pt idx="188">
                  <c:v>43433.5</c:v>
                </c:pt>
                <c:pt idx="189">
                  <c:v>43451.5</c:v>
                </c:pt>
                <c:pt idx="190">
                  <c:v>43490.5</c:v>
                </c:pt>
                <c:pt idx="191">
                  <c:v>43518.541666666664</c:v>
                </c:pt>
                <c:pt idx="192">
                  <c:v>43552.458333333336</c:v>
                </c:pt>
                <c:pt idx="193">
                  <c:v>43584.489583333336</c:v>
                </c:pt>
                <c:pt idx="194">
                  <c:v>43601.479166666664</c:v>
                </c:pt>
                <c:pt idx="195">
                  <c:v>43641.510416666664</c:v>
                </c:pt>
                <c:pt idx="196">
                  <c:v>43668.46875</c:v>
                </c:pt>
                <c:pt idx="197">
                  <c:v>43705.46875</c:v>
                </c:pt>
                <c:pt idx="198">
                  <c:v>43732.479166666664</c:v>
                </c:pt>
                <c:pt idx="199">
                  <c:v>43767.430555555555</c:v>
                </c:pt>
                <c:pt idx="200">
                  <c:v>43796.416666666664</c:v>
                </c:pt>
                <c:pt idx="201">
                  <c:v>43822.479166666664</c:v>
                </c:pt>
                <c:pt idx="202">
                  <c:v>43859.479166666664</c:v>
                </c:pt>
                <c:pt idx="203">
                  <c:v>43888.5</c:v>
                </c:pt>
                <c:pt idx="204">
                  <c:v>43951.458333333336</c:v>
                </c:pt>
                <c:pt idx="205">
                  <c:v>43980.520833333336</c:v>
                </c:pt>
                <c:pt idx="206">
                  <c:v>44007.583333333336</c:v>
                </c:pt>
                <c:pt idx="207">
                  <c:v>44032.479166666664</c:v>
                </c:pt>
                <c:pt idx="208">
                  <c:v>44068.458333333336</c:v>
                </c:pt>
                <c:pt idx="209">
                  <c:v>44104.5</c:v>
                </c:pt>
                <c:pt idx="210">
                  <c:v>44152.5625</c:v>
                </c:pt>
                <c:pt idx="211">
                  <c:v>44195.541666666664</c:v>
                </c:pt>
                <c:pt idx="212">
                  <c:v>44218.510416666664</c:v>
                </c:pt>
                <c:pt idx="213">
                  <c:v>44244.5</c:v>
                </c:pt>
                <c:pt idx="214">
                  <c:v>44274.541666666664</c:v>
                </c:pt>
              </c:strCache>
            </c:strRef>
          </c:xVal>
          <c:yVal>
            <c:numRef>
              <c:f>'PA 3112-7-0007'!$S$3:$S$217</c:f>
              <c:numCache>
                <c:ptCount val="2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</c:numCache>
            </c:numRef>
          </c:yVal>
          <c:smooth val="0"/>
        </c:ser>
        <c:axId val="53577520"/>
        <c:axId val="12435633"/>
      </c:scatterChart>
      <c:valAx>
        <c:axId val="53577520"/>
        <c:scaling>
          <c:orientation val="minMax"/>
          <c:min val="36434.75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2435633"/>
        <c:crosses val="autoZero"/>
        <c:crossBetween val="midCat"/>
        <c:dispUnits/>
        <c:majorUnit val="365.25"/>
        <c:minorUnit val="365.25"/>
      </c:valAx>
      <c:valAx>
        <c:axId val="12435633"/>
        <c:scaling>
          <c:orientation val="minMax"/>
          <c:min val="61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Cota (m.s.n.m.) </a:t>
                </a:r>
              </a:p>
            </c:rich>
          </c:tx>
          <c:layout>
            <c:manualLayout>
              <c:xMode val="factor"/>
              <c:yMode val="factor"/>
              <c:x val="-0.000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577520"/>
        <c:crosses val="autoZero"/>
        <c:crossBetween val="midCat"/>
        <c:dispUnits/>
        <c:majorUnit val="1"/>
      </c:valAx>
      <c:spPr>
        <a:solidFill>
          <a:srgbClr val="FFFFCC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4875"/>
          <c:y val="0.95"/>
          <c:w val="0.5"/>
          <c:h val="0.03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PIEZÓMETRO 3112-7-0007 (PIEZÓMETRO ACESA)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solidFill>
          <a:srgbClr val="C0C0C0"/>
        </a:solidFill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365"/>
          <c:y val="0.0605"/>
          <c:w val="0.92525"/>
          <c:h val="0.88575"/>
        </c:manualLayout>
      </c:layout>
      <c:barChart>
        <c:barDir val="col"/>
        <c:grouping val="clustered"/>
        <c:varyColors val="0"/>
        <c:ser>
          <c:idx val="0"/>
          <c:order val="0"/>
          <c:tx>
            <c:v>NÚMERO DE MEDIDAS</c:v>
          </c:tx>
          <c:spPr>
            <a:pattFill prst="pct60">
              <a:fgClr>
                <a:srgbClr val="FFFFCC"/>
              </a:fgClr>
              <a:bgClr>
                <a:srgbClr val="CCFFFF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FFFF"/>
                  </a:solidFill>
                </c14:spPr>
              </c14:invertSolidFillFmt>
            </c:ext>
          </c:extLst>
          <c:cat>
            <c:strRef>
              <c:f>'PA 3112-7-0007'!$Z$3:$Z$14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'PA 3112-7-0007'!$AD$3:$AD$14</c:f>
              <c:numCache>
                <c:ptCount val="12"/>
                <c:pt idx="0">
                  <c:v>15</c:v>
                </c:pt>
                <c:pt idx="1">
                  <c:v>20</c:v>
                </c:pt>
                <c:pt idx="2">
                  <c:v>17</c:v>
                </c:pt>
                <c:pt idx="3">
                  <c:v>20</c:v>
                </c:pt>
                <c:pt idx="4">
                  <c:v>19</c:v>
                </c:pt>
                <c:pt idx="5">
                  <c:v>17</c:v>
                </c:pt>
                <c:pt idx="6">
                  <c:v>16</c:v>
                </c:pt>
                <c:pt idx="7">
                  <c:v>18</c:v>
                </c:pt>
                <c:pt idx="8">
                  <c:v>17</c:v>
                </c:pt>
                <c:pt idx="9">
                  <c:v>20</c:v>
                </c:pt>
                <c:pt idx="10">
                  <c:v>17</c:v>
                </c:pt>
                <c:pt idx="11">
                  <c:v>18</c:v>
                </c:pt>
              </c:numCache>
            </c:numRef>
          </c:val>
        </c:ser>
        <c:axId val="44811834"/>
        <c:axId val="653323"/>
      </c:barChart>
      <c:lineChart>
        <c:grouping val="standard"/>
        <c:varyColors val="0"/>
        <c:ser>
          <c:idx val="1"/>
          <c:order val="1"/>
          <c:tx>
            <c:v>MÁXIMOS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'PA 3112-7-0007'!$Z$3:$Z$14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'PA 3112-7-0007'!$AA$3:$AA$14</c:f>
              <c:numCache>
                <c:ptCount val="12"/>
                <c:pt idx="0">
                  <c:v>621.86</c:v>
                </c:pt>
                <c:pt idx="1">
                  <c:v>625.92</c:v>
                </c:pt>
                <c:pt idx="2">
                  <c:v>624.89</c:v>
                </c:pt>
                <c:pt idx="3">
                  <c:v>627.39</c:v>
                </c:pt>
                <c:pt idx="4">
                  <c:v>624.91</c:v>
                </c:pt>
                <c:pt idx="5">
                  <c:v>623.03</c:v>
                </c:pt>
                <c:pt idx="6">
                  <c:v>627.91</c:v>
                </c:pt>
                <c:pt idx="7">
                  <c:v>627.06</c:v>
                </c:pt>
                <c:pt idx="8">
                  <c:v>627.21</c:v>
                </c:pt>
                <c:pt idx="9">
                  <c:v>623.55</c:v>
                </c:pt>
                <c:pt idx="10">
                  <c:v>622.45</c:v>
                </c:pt>
                <c:pt idx="11">
                  <c:v>620.68</c:v>
                </c:pt>
              </c:numCache>
            </c:numRef>
          </c:val>
          <c:smooth val="0"/>
        </c:ser>
        <c:ser>
          <c:idx val="2"/>
          <c:order val="2"/>
          <c:tx>
            <c:v>MÍNIMOS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'PA 3112-7-0007'!$Z$3:$Z$14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'PA 3112-7-0007'!$AB$3:$AB$14</c:f>
              <c:numCache>
                <c:ptCount val="12"/>
                <c:pt idx="0">
                  <c:v>612.56</c:v>
                </c:pt>
                <c:pt idx="1">
                  <c:v>614.23</c:v>
                </c:pt>
                <c:pt idx="2">
                  <c:v>613.41</c:v>
                </c:pt>
                <c:pt idx="3">
                  <c:v>613.9</c:v>
                </c:pt>
                <c:pt idx="4">
                  <c:v>613.31</c:v>
                </c:pt>
                <c:pt idx="5">
                  <c:v>613.37</c:v>
                </c:pt>
                <c:pt idx="6">
                  <c:v>612.9</c:v>
                </c:pt>
                <c:pt idx="7">
                  <c:v>614.49</c:v>
                </c:pt>
                <c:pt idx="8">
                  <c:v>614.08</c:v>
                </c:pt>
                <c:pt idx="9">
                  <c:v>613.89</c:v>
                </c:pt>
                <c:pt idx="10">
                  <c:v>613.26</c:v>
                </c:pt>
                <c:pt idx="11">
                  <c:v>612.51</c:v>
                </c:pt>
              </c:numCache>
            </c:numRef>
          </c:val>
          <c:smooth val="0"/>
        </c:ser>
        <c:ser>
          <c:idx val="3"/>
          <c:order val="3"/>
          <c:tx>
            <c:v>PROMEDIOS</c:v>
          </c:tx>
          <c:spPr>
            <a:ln w="25400">
              <a:solidFill>
                <a:srgbClr val="FF8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FF8080"/>
                </a:solidFill>
              </a:ln>
            </c:spPr>
          </c:marker>
          <c:cat>
            <c:strRef>
              <c:f>'PA 3112-7-0007'!$Z$3:$Z$14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'PA 3112-7-0007'!$AC$3:$AC$14</c:f>
              <c:numCache>
                <c:ptCount val="12"/>
                <c:pt idx="0">
                  <c:v>617.5833333333333</c:v>
                </c:pt>
                <c:pt idx="1">
                  <c:v>618.5072499999999</c:v>
                </c:pt>
                <c:pt idx="2">
                  <c:v>618.6223529411764</c:v>
                </c:pt>
                <c:pt idx="3">
                  <c:v>619.0827499999999</c:v>
                </c:pt>
                <c:pt idx="4">
                  <c:v>618.8157894736842</c:v>
                </c:pt>
                <c:pt idx="5">
                  <c:v>618.6064705882354</c:v>
                </c:pt>
                <c:pt idx="6">
                  <c:v>619.910625</c:v>
                </c:pt>
                <c:pt idx="7">
                  <c:v>619.8411111111111</c:v>
                </c:pt>
                <c:pt idx="8">
                  <c:v>619.3682352941177</c:v>
                </c:pt>
                <c:pt idx="9">
                  <c:v>619.11525</c:v>
                </c:pt>
                <c:pt idx="10">
                  <c:v>617.7935294117649</c:v>
                </c:pt>
                <c:pt idx="11">
                  <c:v>617.5561111111111</c:v>
                </c:pt>
              </c:numCache>
            </c:numRef>
          </c:val>
          <c:smooth val="0"/>
        </c:ser>
        <c:ser>
          <c:idx val="4"/>
          <c:order val="4"/>
          <c:tx>
            <c:v>2019/2020</c:v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'PA 3112-7-0007'!$Z$3:$Z$14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'PA 3112-7-0007'!$AE$3:$AE$14</c:f>
              <c:numCache>
                <c:ptCount val="12"/>
                <c:pt idx="0">
                  <c:v>620.8</c:v>
                </c:pt>
                <c:pt idx="1">
                  <c:v>619.47</c:v>
                </c:pt>
                <c:pt idx="2">
                  <c:v>620.05</c:v>
                </c:pt>
                <c:pt idx="3">
                  <c:v>627.39</c:v>
                </c:pt>
                <c:pt idx="4">
                  <c:v>624.91</c:v>
                </c:pt>
                <c:pt idx="5">
                  <c:v>#N/A</c:v>
                </c:pt>
                <c:pt idx="6">
                  <c:v>624.01</c:v>
                </c:pt>
                <c:pt idx="7">
                  <c:v>625.59</c:v>
                </c:pt>
                <c:pt idx="8">
                  <c:v>624.95</c:v>
                </c:pt>
                <c:pt idx="9">
                  <c:v>623.55</c:v>
                </c:pt>
                <c:pt idx="10">
                  <c:v>621.52</c:v>
                </c:pt>
                <c:pt idx="11">
                  <c:v>620.58</c:v>
                </c:pt>
              </c:numCache>
            </c:numRef>
          </c:val>
          <c:smooth val="0"/>
        </c:ser>
        <c:marker val="1"/>
        <c:axId val="5879908"/>
        <c:axId val="52919173"/>
      </c:lineChart>
      <c:catAx>
        <c:axId val="5879908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919173"/>
        <c:crosses val="autoZero"/>
        <c:auto val="1"/>
        <c:lblOffset val="100"/>
        <c:tickLblSkip val="1"/>
        <c:noMultiLvlLbl val="0"/>
      </c:catAx>
      <c:valAx>
        <c:axId val="52919173"/>
        <c:scaling>
          <c:orientation val="minMax"/>
          <c:min val="61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COTA (m.s.n.m.) </a:t>
                </a:r>
              </a:p>
            </c:rich>
          </c:tx>
          <c:layout>
            <c:manualLayout>
              <c:xMode val="factor"/>
              <c:yMode val="factor"/>
              <c:x val="-0.00025"/>
              <c:y val="-0.003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79908"/>
        <c:crossesAt val="1"/>
        <c:crossBetween val="between"/>
        <c:dispUnits/>
        <c:minorUnit val="1"/>
      </c:valAx>
      <c:catAx>
        <c:axId val="44811834"/>
        <c:scaling>
          <c:orientation val="minMax"/>
        </c:scaling>
        <c:axPos val="b"/>
        <c:delete val="1"/>
        <c:majorTickMark val="out"/>
        <c:minorTickMark val="none"/>
        <c:tickLblPos val="none"/>
        <c:crossAx val="653323"/>
        <c:crosses val="autoZero"/>
        <c:auto val="1"/>
        <c:lblOffset val="100"/>
        <c:tickLblSkip val="1"/>
        <c:noMultiLvlLbl val="0"/>
      </c:catAx>
      <c:valAx>
        <c:axId val="6533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NÚMERO DE DATOS 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811834"/>
        <c:crosses val="max"/>
        <c:crossBetween val="between"/>
        <c:dispUnits/>
        <c:minorUnit val="1"/>
      </c:valAx>
      <c:spPr>
        <a:solidFill>
          <a:srgbClr val="FFFFCC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6675"/>
          <c:y val="0.95"/>
          <c:w val="0.66675"/>
          <c:h val="0.03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PIEZÓMETRO 3112-7-0007 (PIEZÓMETRO ACESA)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solidFill>
          <a:srgbClr val="C0C0C0"/>
        </a:solidFill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375"/>
          <c:y val="0.0605"/>
          <c:w val="0.948"/>
          <c:h val="0.88575"/>
        </c:manualLayout>
      </c:layout>
      <c:barChart>
        <c:barDir val="col"/>
        <c:grouping val="clustered"/>
        <c:varyColors val="0"/>
        <c:ser>
          <c:idx val="0"/>
          <c:order val="0"/>
          <c:tx>
            <c:v>IE-MES</c:v>
          </c:tx>
          <c:spPr>
            <a:solidFill>
              <a:srgbClr val="99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'PA 3112-7-0007'!$Z$3:$Z$14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'PA 3112-7-0007'!$AG$3:$AG$14</c:f>
              <c:numCache>
                <c:ptCount val="12"/>
                <c:pt idx="0">
                  <c:v>0.8760717069368624</c:v>
                </c:pt>
                <c:pt idx="1">
                  <c:v>0.5649387878992366</c:v>
                </c:pt>
                <c:pt idx="2">
                  <c:v>0.6138901923979387</c:v>
                </c:pt>
                <c:pt idx="3">
                  <c:v>1</c:v>
                </c:pt>
                <c:pt idx="4">
                  <c:v>1</c:v>
                </c:pt>
                <c:pt idx="5">
                  <c:v>#N/A</c:v>
                </c:pt>
                <c:pt idx="6">
                  <c:v>0.7562309555434028</c:v>
                </c:pt>
                <c:pt idx="7">
                  <c:v>0.8981837771279104</c:v>
                </c:pt>
                <c:pt idx="8">
                  <c:v>0.855899782461932</c:v>
                </c:pt>
                <c:pt idx="9">
                  <c:v>1</c:v>
                </c:pt>
                <c:pt idx="10">
                  <c:v>0.9001389590702276</c:v>
                </c:pt>
                <c:pt idx="11">
                  <c:v>0.9839943090876898</c:v>
                </c:pt>
              </c:numCache>
            </c:numRef>
          </c:val>
        </c:ser>
        <c:ser>
          <c:idx val="1"/>
          <c:order val="1"/>
          <c:tx>
            <c:v>IE-SERIE</c:v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'PA 3112-7-0007'!$Z$3:$Z$14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'PA 3112-7-0007'!$AH$3:$AH$14</c:f>
              <c:numCache>
                <c:ptCount val="12"/>
                <c:pt idx="0">
                  <c:v>0.6120549202585415</c:v>
                </c:pt>
                <c:pt idx="1">
                  <c:v>0.5394857281268803</c:v>
                </c:pt>
                <c:pt idx="2">
                  <c:v>0.5711324434925649</c:v>
                </c:pt>
                <c:pt idx="3">
                  <c:v>0.9716270827755906</c:v>
                </c:pt>
                <c:pt idx="4">
                  <c:v>0.8363100929360938</c:v>
                </c:pt>
                <c:pt idx="5">
                  <c:v>#N/A</c:v>
                </c:pt>
                <c:pt idx="6">
                  <c:v>0.7872031208169231</c:v>
                </c:pt>
                <c:pt idx="7">
                  <c:v>0.8734131385372493</c:v>
                </c:pt>
                <c:pt idx="8">
                  <c:v>0.8384926250302833</c:v>
                </c:pt>
                <c:pt idx="9">
                  <c:v>0.7621040017337888</c:v>
                </c:pt>
                <c:pt idx="10">
                  <c:v>0.6513404979538804</c:v>
                </c:pt>
                <c:pt idx="11">
                  <c:v>0.6000509937405264</c:v>
                </c:pt>
              </c:numCache>
            </c:numRef>
          </c:val>
        </c:ser>
        <c:axId val="6510510"/>
        <c:axId val="58594591"/>
      </c:barChart>
      <c:catAx>
        <c:axId val="65105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594591"/>
        <c:crosses val="autoZero"/>
        <c:auto val="1"/>
        <c:lblOffset val="100"/>
        <c:tickLblSkip val="1"/>
        <c:noMultiLvlLbl val="0"/>
      </c:catAx>
      <c:valAx>
        <c:axId val="58594591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ÍNDICE DE ESTADO</a:t>
                </a:r>
              </a:p>
            </c:rich>
          </c:tx>
          <c:layout>
            <c:manualLayout>
              <c:xMode val="factor"/>
              <c:yMode val="factor"/>
              <c:x val="-0.00025"/>
              <c:y val="-0.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10510"/>
        <c:crossesAt val="1"/>
        <c:crossBetween val="between"/>
        <c:dispUnits/>
        <c:majorUnit val="0.1"/>
      </c:valAx>
      <c:spPr>
        <a:solidFill>
          <a:srgbClr val="FFFFCC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375"/>
          <c:y val="0.95"/>
          <c:w val="0.12625"/>
          <c:h val="0.03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PIEZOMÉTRICA EN EL PUNTO</a:t>
            </a:r>
          </a:p>
        </c:rich>
      </c:tx>
      <c:layout>
        <c:manualLayout>
          <c:xMode val="factor"/>
          <c:yMode val="factor"/>
          <c:x val="0.00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75"/>
          <c:y val="0.13875"/>
          <c:w val="0.923"/>
          <c:h val="0.829"/>
        </c:manualLayout>
      </c:layout>
      <c:lineChart>
        <c:grouping val="standard"/>
        <c:varyColors val="0"/>
        <c:ser>
          <c:idx val="0"/>
          <c:order val="0"/>
          <c:tx>
            <c:v>MÁXIMOS</c:v>
          </c:tx>
          <c:spPr>
            <a:ln w="12700">
              <a:solidFill>
                <a:srgbClr val="00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'PA 3112-7-0007'!$AI$2:$AI$37</c:f>
              <c:numCache/>
            </c:numRef>
          </c:cat>
          <c:val>
            <c:numRef>
              <c:f>'PA 3112-7-0007'!$AJ$2:$AJ$37</c:f>
              <c:numCache/>
            </c:numRef>
          </c:val>
          <c:smooth val="1"/>
        </c:ser>
        <c:ser>
          <c:idx val="1"/>
          <c:order val="1"/>
          <c:tx>
            <c:v>MÍNIMOS</c:v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'PA 3112-7-0007'!$AI$2:$AI$37</c:f>
              <c:numCache/>
            </c:numRef>
          </c:cat>
          <c:val>
            <c:numRef>
              <c:f>'PA 3112-7-0007'!$AK$2:$AK$37</c:f>
              <c:numCache/>
            </c:numRef>
          </c:val>
          <c:smooth val="1"/>
        </c:ser>
        <c:ser>
          <c:idx val="2"/>
          <c:order val="2"/>
          <c:tx>
            <c:v>VALOR DEL MES</c:v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3366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'PA 3112-7-0007'!$AI$2:$AI$37</c:f>
              <c:numCache/>
            </c:numRef>
          </c:cat>
          <c:val>
            <c:numRef>
              <c:f>'PA 3112-7-0007'!$AL$2:$AL$37</c:f>
              <c:numCache/>
            </c:numRef>
          </c:val>
          <c:smooth val="1"/>
        </c:ser>
        <c:marker val="1"/>
        <c:axId val="57589272"/>
        <c:axId val="48541401"/>
      </c:lineChart>
      <c:dateAx>
        <c:axId val="57589272"/>
        <c:scaling>
          <c:orientation val="minMax"/>
          <c:max val="37591"/>
          <c:min val="36526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m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541401"/>
        <c:crosses val="max"/>
        <c:auto val="0"/>
        <c:baseTimeUnit val="days"/>
        <c:majorUnit val="12"/>
        <c:majorTimeUnit val="months"/>
        <c:minorUnit val="1"/>
        <c:minorTimeUnit val="months"/>
        <c:noMultiLvlLbl val="0"/>
      </c:dateAx>
      <c:valAx>
        <c:axId val="48541401"/>
        <c:scaling>
          <c:orientation val="maxMin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6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PROFUNDIDAD DEL AGUA (metros)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1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589272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79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9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9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53550" cy="6134100"/>
    <xdr:graphicFrame>
      <xdr:nvGraphicFramePr>
        <xdr:cNvPr id="1" name="Shape 1025"/>
        <xdr:cNvGraphicFramePr/>
      </xdr:nvGraphicFramePr>
      <xdr:xfrm>
        <a:off x="0" y="0"/>
        <a:ext cx="9353550" cy="6134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53550" cy="6134100"/>
    <xdr:graphicFrame>
      <xdr:nvGraphicFramePr>
        <xdr:cNvPr id="1" name="Shape 1025"/>
        <xdr:cNvGraphicFramePr/>
      </xdr:nvGraphicFramePr>
      <xdr:xfrm>
        <a:off x="0" y="0"/>
        <a:ext cx="9353550" cy="6134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53550" cy="6134100"/>
    <xdr:graphicFrame>
      <xdr:nvGraphicFramePr>
        <xdr:cNvPr id="1" name="Shape 1025"/>
        <xdr:cNvGraphicFramePr/>
      </xdr:nvGraphicFramePr>
      <xdr:xfrm>
        <a:off x="0" y="0"/>
        <a:ext cx="9353550" cy="6134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39</xdr:col>
      <xdr:colOff>9525</xdr:colOff>
      <xdr:row>1</xdr:row>
      <xdr:rowOff>38100</xdr:rowOff>
    </xdr:from>
    <xdr:to>
      <xdr:col>44</xdr:col>
      <xdr:colOff>733425</xdr:colOff>
      <xdr:row>20</xdr:row>
      <xdr:rowOff>0</xdr:rowOff>
    </xdr:to>
    <xdr:graphicFrame>
      <xdr:nvGraphicFramePr>
        <xdr:cNvPr id="1" name="Gráfico 1"/>
        <xdr:cNvGraphicFramePr/>
      </xdr:nvGraphicFramePr>
      <xdr:xfrm>
        <a:off x="42367200" y="200025"/>
        <a:ext cx="4533900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AL1500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0.140625" style="1" bestFit="1" customWidth="1"/>
    <col min="2" max="2" width="18.8515625" style="0" bestFit="1" customWidth="1"/>
    <col min="3" max="3" width="8.140625" style="0" bestFit="1" customWidth="1"/>
    <col min="4" max="4" width="27.140625" style="0" bestFit="1" customWidth="1"/>
    <col min="5" max="5" width="13.28125" style="0" bestFit="1" customWidth="1"/>
    <col min="6" max="6" width="15.8515625" style="0" bestFit="1" customWidth="1"/>
    <col min="7" max="7" width="14.00390625" style="0" bestFit="1" customWidth="1"/>
    <col min="8" max="8" width="17.8515625" style="0" bestFit="1" customWidth="1"/>
    <col min="9" max="9" width="11.57421875" style="0" bestFit="1" customWidth="1"/>
    <col min="10" max="10" width="15.140625" style="0" bestFit="1" customWidth="1"/>
    <col min="11" max="11" width="16.421875" style="0" bestFit="1" customWidth="1"/>
    <col min="12" max="12" width="34.7109375" style="0" bestFit="1" customWidth="1"/>
    <col min="13" max="13" width="13.7109375" style="0" bestFit="1" customWidth="1"/>
    <col min="14" max="14" width="156.28125" style="0" bestFit="1" customWidth="1"/>
    <col min="15" max="15" width="12.8515625" style="0" bestFit="1" customWidth="1"/>
    <col min="16" max="16" width="12.00390625" style="0" bestFit="1" customWidth="1"/>
    <col min="17" max="17" width="14.00390625" style="0" bestFit="1" customWidth="1"/>
    <col min="18" max="18" width="15.00390625" style="10" bestFit="1" customWidth="1"/>
    <col min="21" max="21" width="12.28125" style="0" bestFit="1" customWidth="1"/>
    <col min="25" max="25" width="7.8515625" style="0" bestFit="1" customWidth="1"/>
    <col min="26" max="26" width="5.28125" style="0" bestFit="1" customWidth="1"/>
    <col min="27" max="27" width="7.57421875" style="0" bestFit="1" customWidth="1"/>
    <col min="28" max="28" width="7.00390625" style="0" bestFit="1" customWidth="1"/>
    <col min="29" max="29" width="6.00390625" style="0" bestFit="1" customWidth="1"/>
    <col min="30" max="30" width="11.8515625" style="0" bestFit="1" customWidth="1"/>
    <col min="31" max="31" width="4.8515625" style="0" bestFit="1" customWidth="1"/>
    <col min="32" max="32" width="15.140625" style="0" bestFit="1" customWidth="1"/>
    <col min="33" max="33" width="7.421875" style="0" bestFit="1" customWidth="1"/>
    <col min="34" max="34" width="8.140625" style="0" bestFit="1" customWidth="1"/>
    <col min="35" max="35" width="11.421875" style="4" customWidth="1"/>
    <col min="36" max="36" width="2.00390625" style="0" bestFit="1" customWidth="1"/>
  </cols>
  <sheetData>
    <row r="1" spans="1:38" ht="12.75">
      <c r="A1" s="11" t="s">
        <v>40</v>
      </c>
      <c r="B1" s="12">
        <v>2020</v>
      </c>
      <c r="C1" s="12"/>
      <c r="D1" s="12"/>
      <c r="E1" s="12"/>
      <c r="N1" t="e">
        <f>RIGHT(VLOOKUP("Extrapolado",$E$3:$N$217,10,FALSE),9)</f>
        <v>#N/A</v>
      </c>
      <c r="O1" t="s">
        <v>9</v>
      </c>
      <c r="P1" t="s">
        <v>12</v>
      </c>
      <c r="Q1" t="s">
        <v>13</v>
      </c>
      <c r="R1" s="10" t="s">
        <v>39</v>
      </c>
      <c r="S1" s="2"/>
      <c r="AA1" t="s">
        <v>14</v>
      </c>
      <c r="AB1" t="s">
        <v>15</v>
      </c>
      <c r="AC1" t="s">
        <v>16</v>
      </c>
      <c r="AD1" t="s">
        <v>17</v>
      </c>
      <c r="AE1" t="s">
        <v>22</v>
      </c>
      <c r="AF1" t="s">
        <v>21</v>
      </c>
      <c r="AG1" t="s">
        <v>19</v>
      </c>
      <c r="AH1" t="s">
        <v>20</v>
      </c>
      <c r="AJ1" s="5"/>
      <c r="AK1" s="5"/>
      <c r="AL1" s="5"/>
    </row>
    <row r="2" spans="1:38" ht="12.75">
      <c r="A2" s="11" t="s">
        <v>41</v>
      </c>
      <c r="B2" s="13" t="s">
        <v>42</v>
      </c>
      <c r="C2" s="12" t="s">
        <v>43</v>
      </c>
      <c r="D2" s="12" t="s">
        <v>44</v>
      </c>
      <c r="E2" s="12" t="s">
        <v>45</v>
      </c>
      <c r="F2" s="9" t="s">
        <v>46</v>
      </c>
      <c r="G2" t="s">
        <v>47</v>
      </c>
      <c r="H2" t="s">
        <v>48</v>
      </c>
      <c r="I2" s="9" t="s">
        <v>49</v>
      </c>
      <c r="J2" t="s">
        <v>50</v>
      </c>
      <c r="K2" t="s">
        <v>51</v>
      </c>
      <c r="L2" s="9" t="s">
        <v>52</v>
      </c>
      <c r="M2" t="s">
        <v>53</v>
      </c>
      <c r="N2" t="s">
        <v>54</v>
      </c>
      <c r="S2" s="2"/>
      <c r="Z2" t="s">
        <v>18</v>
      </c>
      <c r="AA2">
        <f>MAX(AA3:AA14)</f>
        <v>627.91</v>
      </c>
      <c r="AB2">
        <f>MIN(AB3:AB14)</f>
        <v>612.51</v>
      </c>
      <c r="AC2">
        <v>618.7463317757008</v>
      </c>
      <c r="AD2">
        <f>SUM(AD3:AD14)</f>
        <v>214</v>
      </c>
      <c r="AJ2" s="2"/>
      <c r="AK2" s="2"/>
      <c r="AL2" s="2"/>
    </row>
    <row r="3" spans="1:38" ht="12.75">
      <c r="A3" s="11">
        <v>36482</v>
      </c>
      <c r="B3" s="12">
        <v>623.08</v>
      </c>
      <c r="C3" s="12">
        <v>735</v>
      </c>
      <c r="D3" s="12" t="s">
        <v>55</v>
      </c>
      <c r="E3" s="12" t="s">
        <v>56</v>
      </c>
      <c r="F3" t="s">
        <v>57</v>
      </c>
      <c r="G3">
        <v>112.13</v>
      </c>
      <c r="H3">
        <v>0.21</v>
      </c>
      <c r="K3" t="s">
        <v>58</v>
      </c>
      <c r="L3" t="s">
        <v>59</v>
      </c>
      <c r="M3" t="s">
        <v>60</v>
      </c>
      <c r="O3" t="e">
        <f>IF(EXACT(E3,"Nivel Dinámico"),IF(B3=0,NA(),B3),NA())</f>
        <v>#N/A</v>
      </c>
      <c r="P3">
        <f>IF(AND(EXACT(E3,"Nivel Estático"),NOT(EXACT(F3,"SONDA AUTOMÁTICA"))),IF(B3=0,NA(),B3),NA())</f>
        <v>623.08</v>
      </c>
      <c r="Q3">
        <f>IF(ISNA(P3),IF(ISNA(R3),IF(ISNA(S3),"",S3),R3),P3)</f>
        <v>623.08</v>
      </c>
      <c r="R3" s="10" t="e">
        <f>IF(EXACT(E3,"Extrapolado"),IF(B3=0,NA(),B3),NA())</f>
        <v>#N/A</v>
      </c>
      <c r="S3" s="2" t="e">
        <f>IF(EXACT(F3,"SONDA AUTOMÁTICA"),IF(B3=0,NA(),B3),NA())</f>
        <v>#N/A</v>
      </c>
      <c r="Z3" t="s">
        <v>23</v>
      </c>
      <c r="AA3">
        <v>621.86</v>
      </c>
      <c r="AB3">
        <v>612.56</v>
      </c>
      <c r="AC3">
        <v>617.5833333333333</v>
      </c>
      <c r="AD3">
        <v>15</v>
      </c>
      <c r="AE3">
        <v>620.8</v>
      </c>
      <c r="AF3">
        <v>1</v>
      </c>
      <c r="AG3">
        <f>IF(AE3&gt;=AC3,0.5*(1+((AE3-AC3)/(AA3-AC3))),(AE3-AB3)/(2*(AC3-AB3)))</f>
        <v>0.8760717069368624</v>
      </c>
      <c r="AH3">
        <f>IF(AE3&gt;=$AC$2,0.5*(1+((AE3-$AC$2)/($AA$2-$AC$2))),(AE3-$AB$2)/(2*($AC$2-$AB$2)))</f>
        <v>0.6120549202585415</v>
      </c>
      <c r="AJ3" s="2"/>
      <c r="AK3" s="2"/>
      <c r="AL3" s="2"/>
    </row>
    <row r="4" spans="1:38" ht="12.75">
      <c r="A4" s="11">
        <v>36553</v>
      </c>
      <c r="B4" s="12">
        <v>621.75</v>
      </c>
      <c r="C4" s="12">
        <v>735</v>
      </c>
      <c r="D4" s="12" t="s">
        <v>55</v>
      </c>
      <c r="E4" s="12" t="s">
        <v>56</v>
      </c>
      <c r="F4" t="s">
        <v>57</v>
      </c>
      <c r="G4">
        <v>113.46</v>
      </c>
      <c r="H4">
        <v>0.21</v>
      </c>
      <c r="K4" t="s">
        <v>58</v>
      </c>
      <c r="L4" t="s">
        <v>59</v>
      </c>
      <c r="M4" t="s">
        <v>60</v>
      </c>
      <c r="O4" t="e">
        <f aca="true" t="shared" si="0" ref="O4:O67">IF(EXACT(E4,"Nivel Dinámico"),IF(B4=0,NA(),B4),NA())</f>
        <v>#N/A</v>
      </c>
      <c r="P4">
        <f aca="true" t="shared" si="1" ref="P4:P67">IF(AND(EXACT(E4,"Nivel Estático"),NOT(EXACT(F4,"SONDA AUTOMÁTICA"))),IF(B4=0,NA(),B4),NA())</f>
        <v>621.75</v>
      </c>
      <c r="Q4">
        <f aca="true" t="shared" si="2" ref="Q4:Q67">IF(ISNA(P4),IF(ISNA(R4),IF(ISNA(S4),"",S4),R4),P4)</f>
        <v>621.75</v>
      </c>
      <c r="R4" s="10" t="e">
        <f aca="true" t="shared" si="3" ref="R4:R67">IF(EXACT(E4,"Extrapolado"),IF(B4=0,NA(),B4),NA())</f>
        <v>#N/A</v>
      </c>
      <c r="S4" s="2" t="e">
        <f aca="true" t="shared" si="4" ref="S4:S67">IF(EXACT(F4,"SONDA AUTOMÁTICA"),IF(B4=0,NA(),B4),NA())</f>
        <v>#N/A</v>
      </c>
      <c r="T4" s="3"/>
      <c r="Z4" t="s">
        <v>24</v>
      </c>
      <c r="AA4">
        <v>625.92</v>
      </c>
      <c r="AB4">
        <v>614.23</v>
      </c>
      <c r="AC4">
        <v>618.5072499999999</v>
      </c>
      <c r="AD4">
        <v>20</v>
      </c>
      <c r="AE4">
        <v>619.47</v>
      </c>
      <c r="AF4">
        <v>1</v>
      </c>
      <c r="AG4">
        <f aca="true" t="shared" si="5" ref="AG4:AG14">IF(AE4&gt;=AC4,0.5*(1+((AE4-AC4)/(AA4-AC4))),(AE4-AB4)/(2*(AC4-AB4)))</f>
        <v>0.5649387878992366</v>
      </c>
      <c r="AH4">
        <f aca="true" t="shared" si="6" ref="AH4:AH14">IF(AE4&gt;=$AC$2,0.5*(1+((AE4-$AC$2)/($AA$2-$AC$2))),(AE4-$AB$2)/(2*($AC$2-$AB$2)))</f>
        <v>0.5394857281268803</v>
      </c>
      <c r="AJ4" s="2"/>
      <c r="AK4" s="2"/>
      <c r="AL4" s="2"/>
    </row>
    <row r="5" spans="1:38" ht="12.75">
      <c r="A5" s="11">
        <v>36564</v>
      </c>
      <c r="B5" s="12">
        <v>621.66</v>
      </c>
      <c r="C5" s="12">
        <v>735</v>
      </c>
      <c r="D5" s="12" t="s">
        <v>55</v>
      </c>
      <c r="E5" s="12" t="s">
        <v>56</v>
      </c>
      <c r="F5" t="s">
        <v>57</v>
      </c>
      <c r="G5">
        <v>113.55</v>
      </c>
      <c r="H5">
        <v>0.21</v>
      </c>
      <c r="K5" t="s">
        <v>58</v>
      </c>
      <c r="L5" t="s">
        <v>61</v>
      </c>
      <c r="M5" t="s">
        <v>60</v>
      </c>
      <c r="O5" t="e">
        <f t="shared" si="0"/>
        <v>#N/A</v>
      </c>
      <c r="P5">
        <f t="shared" si="1"/>
        <v>621.66</v>
      </c>
      <c r="Q5">
        <f t="shared" si="2"/>
        <v>621.66</v>
      </c>
      <c r="R5" s="10" t="e">
        <f t="shared" si="3"/>
        <v>#N/A</v>
      </c>
      <c r="S5" s="2" t="e">
        <f t="shared" si="4"/>
        <v>#N/A</v>
      </c>
      <c r="Z5" t="s">
        <v>25</v>
      </c>
      <c r="AA5">
        <v>624.89</v>
      </c>
      <c r="AB5">
        <v>613.41</v>
      </c>
      <c r="AC5">
        <v>618.6223529411764</v>
      </c>
      <c r="AD5">
        <v>17</v>
      </c>
      <c r="AE5">
        <v>620.05</v>
      </c>
      <c r="AF5">
        <v>1</v>
      </c>
      <c r="AG5">
        <f t="shared" si="5"/>
        <v>0.6138901923979387</v>
      </c>
      <c r="AH5">
        <f t="shared" si="6"/>
        <v>0.5711324434925649</v>
      </c>
      <c r="AJ5" s="2"/>
      <c r="AK5" s="2"/>
      <c r="AL5" s="2"/>
    </row>
    <row r="6" spans="1:38" ht="12.75">
      <c r="A6" s="11">
        <v>36733.666666666664</v>
      </c>
      <c r="B6" s="12">
        <v>623.47</v>
      </c>
      <c r="C6" s="12">
        <v>735</v>
      </c>
      <c r="D6" s="12" t="s">
        <v>55</v>
      </c>
      <c r="E6" s="12" t="s">
        <v>56</v>
      </c>
      <c r="F6" t="s">
        <v>57</v>
      </c>
      <c r="G6">
        <v>111.74</v>
      </c>
      <c r="H6">
        <v>0.21</v>
      </c>
      <c r="K6" t="s">
        <v>58</v>
      </c>
      <c r="L6" t="s">
        <v>61</v>
      </c>
      <c r="M6" t="s">
        <v>60</v>
      </c>
      <c r="O6" t="e">
        <f t="shared" si="0"/>
        <v>#N/A</v>
      </c>
      <c r="P6">
        <f t="shared" si="1"/>
        <v>623.47</v>
      </c>
      <c r="Q6">
        <f t="shared" si="2"/>
        <v>623.47</v>
      </c>
      <c r="R6" s="10" t="e">
        <f t="shared" si="3"/>
        <v>#N/A</v>
      </c>
      <c r="S6" s="2" t="e">
        <f t="shared" si="4"/>
        <v>#N/A</v>
      </c>
      <c r="Z6" t="s">
        <v>26</v>
      </c>
      <c r="AA6">
        <v>627.39</v>
      </c>
      <c r="AB6">
        <v>613.9</v>
      </c>
      <c r="AC6">
        <v>619.0827499999999</v>
      </c>
      <c r="AD6">
        <v>20</v>
      </c>
      <c r="AE6">
        <v>627.39</v>
      </c>
      <c r="AF6">
        <v>1</v>
      </c>
      <c r="AG6">
        <f t="shared" si="5"/>
        <v>1</v>
      </c>
      <c r="AH6">
        <f t="shared" si="6"/>
        <v>0.9716270827755906</v>
      </c>
      <c r="AJ6" s="2"/>
      <c r="AK6" s="2"/>
      <c r="AL6" s="2"/>
    </row>
    <row r="7" spans="1:38" ht="12.75">
      <c r="A7" s="11">
        <v>37228.618055555555</v>
      </c>
      <c r="B7" s="12">
        <v>621.78</v>
      </c>
      <c r="C7" s="12">
        <v>735</v>
      </c>
      <c r="D7" s="12" t="s">
        <v>55</v>
      </c>
      <c r="E7" s="12" t="s">
        <v>56</v>
      </c>
      <c r="F7" t="s">
        <v>57</v>
      </c>
      <c r="G7">
        <v>113.43</v>
      </c>
      <c r="H7">
        <v>0.21</v>
      </c>
      <c r="K7" t="s">
        <v>58</v>
      </c>
      <c r="L7" t="s">
        <v>61</v>
      </c>
      <c r="M7" t="s">
        <v>60</v>
      </c>
      <c r="O7" t="e">
        <f t="shared" si="0"/>
        <v>#N/A</v>
      </c>
      <c r="P7">
        <f t="shared" si="1"/>
        <v>621.78</v>
      </c>
      <c r="Q7">
        <f t="shared" si="2"/>
        <v>621.78</v>
      </c>
      <c r="R7" s="10" t="e">
        <f t="shared" si="3"/>
        <v>#N/A</v>
      </c>
      <c r="S7" s="2" t="e">
        <f t="shared" si="4"/>
        <v>#N/A</v>
      </c>
      <c r="Y7" t="s">
        <v>35</v>
      </c>
      <c r="Z7" t="s">
        <v>27</v>
      </c>
      <c r="AA7">
        <v>624.91</v>
      </c>
      <c r="AB7">
        <v>613.31</v>
      </c>
      <c r="AC7">
        <v>618.8157894736842</v>
      </c>
      <c r="AD7">
        <v>19</v>
      </c>
      <c r="AE7">
        <v>624.91</v>
      </c>
      <c r="AF7">
        <v>1</v>
      </c>
      <c r="AG7">
        <f t="shared" si="5"/>
        <v>1</v>
      </c>
      <c r="AH7">
        <f t="shared" si="6"/>
        <v>0.8363100929360938</v>
      </c>
      <c r="AJ7" s="2"/>
      <c r="AK7" s="2"/>
      <c r="AL7" s="2"/>
    </row>
    <row r="8" spans="1:38" ht="12.75">
      <c r="A8" s="11">
        <v>37277.67361111111</v>
      </c>
      <c r="B8" s="12">
        <v>620.89</v>
      </c>
      <c r="C8" s="12">
        <v>735</v>
      </c>
      <c r="D8" s="12" t="s">
        <v>55</v>
      </c>
      <c r="E8" s="12" t="s">
        <v>56</v>
      </c>
      <c r="F8" t="s">
        <v>57</v>
      </c>
      <c r="G8">
        <v>114.32</v>
      </c>
      <c r="H8">
        <v>0.21</v>
      </c>
      <c r="K8" t="s">
        <v>58</v>
      </c>
      <c r="L8" t="s">
        <v>61</v>
      </c>
      <c r="M8" t="s">
        <v>60</v>
      </c>
      <c r="O8" t="e">
        <f t="shared" si="0"/>
        <v>#N/A</v>
      </c>
      <c r="P8">
        <f t="shared" si="1"/>
        <v>620.89</v>
      </c>
      <c r="Q8">
        <f t="shared" si="2"/>
        <v>620.89</v>
      </c>
      <c r="R8" s="10" t="e">
        <f t="shared" si="3"/>
        <v>#N/A</v>
      </c>
      <c r="S8" s="2" t="e">
        <f t="shared" si="4"/>
        <v>#N/A</v>
      </c>
      <c r="Z8" t="s">
        <v>28</v>
      </c>
      <c r="AA8">
        <v>623.03</v>
      </c>
      <c r="AB8">
        <v>613.37</v>
      </c>
      <c r="AC8">
        <v>618.6064705882354</v>
      </c>
      <c r="AD8">
        <v>17</v>
      </c>
      <c r="AE8" t="e">
        <f>NA()</f>
        <v>#N/A</v>
      </c>
      <c r="AG8" t="e">
        <f t="shared" si="5"/>
        <v>#N/A</v>
      </c>
      <c r="AH8" t="e">
        <f t="shared" si="6"/>
        <v>#N/A</v>
      </c>
      <c r="AJ8" s="2"/>
      <c r="AK8" s="2"/>
      <c r="AL8" s="2"/>
    </row>
    <row r="9" spans="1:38" ht="12.75">
      <c r="A9" s="11">
        <v>37314.645833333336</v>
      </c>
      <c r="B9" s="12">
        <v>620.37</v>
      </c>
      <c r="C9" s="12">
        <v>735</v>
      </c>
      <c r="D9" s="12" t="s">
        <v>55</v>
      </c>
      <c r="E9" s="12" t="s">
        <v>56</v>
      </c>
      <c r="F9" t="s">
        <v>57</v>
      </c>
      <c r="G9">
        <v>114.84</v>
      </c>
      <c r="H9">
        <v>0.21</v>
      </c>
      <c r="K9" t="s">
        <v>58</v>
      </c>
      <c r="L9" t="s">
        <v>61</v>
      </c>
      <c r="M9" t="s">
        <v>60</v>
      </c>
      <c r="N9" t="s">
        <v>62</v>
      </c>
      <c r="O9" t="e">
        <f t="shared" si="0"/>
        <v>#N/A</v>
      </c>
      <c r="P9">
        <f t="shared" si="1"/>
        <v>620.37</v>
      </c>
      <c r="Q9">
        <f t="shared" si="2"/>
        <v>620.37</v>
      </c>
      <c r="R9" s="10" t="e">
        <f t="shared" si="3"/>
        <v>#N/A</v>
      </c>
      <c r="S9" s="2" t="e">
        <f t="shared" si="4"/>
        <v>#N/A</v>
      </c>
      <c r="Z9" t="s">
        <v>29</v>
      </c>
      <c r="AA9">
        <v>627.91</v>
      </c>
      <c r="AB9">
        <v>612.9</v>
      </c>
      <c r="AC9">
        <v>619.910625</v>
      </c>
      <c r="AD9">
        <v>16</v>
      </c>
      <c r="AE9">
        <v>624.01</v>
      </c>
      <c r="AF9">
        <v>1</v>
      </c>
      <c r="AG9">
        <f t="shared" si="5"/>
        <v>0.7562309555434028</v>
      </c>
      <c r="AH9">
        <f t="shared" si="6"/>
        <v>0.7872031208169231</v>
      </c>
      <c r="AJ9" s="2"/>
      <c r="AK9" s="2"/>
      <c r="AL9" s="2"/>
    </row>
    <row r="10" spans="1:38" ht="12.75">
      <c r="A10" s="11">
        <v>37385.604166666664</v>
      </c>
      <c r="B10" s="12">
        <v>619.41</v>
      </c>
      <c r="C10" s="12">
        <v>735</v>
      </c>
      <c r="D10" s="12" t="s">
        <v>55</v>
      </c>
      <c r="E10" s="12" t="s">
        <v>56</v>
      </c>
      <c r="F10" t="s">
        <v>57</v>
      </c>
      <c r="G10">
        <v>115.8</v>
      </c>
      <c r="H10">
        <v>0.21</v>
      </c>
      <c r="K10" t="s">
        <v>58</v>
      </c>
      <c r="L10" t="s">
        <v>61</v>
      </c>
      <c r="M10" t="s">
        <v>60</v>
      </c>
      <c r="O10" t="e">
        <f t="shared" si="0"/>
        <v>#N/A</v>
      </c>
      <c r="P10">
        <f t="shared" si="1"/>
        <v>619.41</v>
      </c>
      <c r="Q10">
        <f t="shared" si="2"/>
        <v>619.41</v>
      </c>
      <c r="R10" s="10" t="e">
        <f t="shared" si="3"/>
        <v>#N/A</v>
      </c>
      <c r="S10" s="2" t="e">
        <f t="shared" si="4"/>
        <v>#N/A</v>
      </c>
      <c r="Z10" t="s">
        <v>30</v>
      </c>
      <c r="AA10">
        <v>627.06</v>
      </c>
      <c r="AB10">
        <v>614.49</v>
      </c>
      <c r="AC10">
        <v>619.8411111111111</v>
      </c>
      <c r="AD10">
        <v>18</v>
      </c>
      <c r="AE10">
        <v>625.59</v>
      </c>
      <c r="AF10">
        <v>1</v>
      </c>
      <c r="AG10">
        <f t="shared" si="5"/>
        <v>0.8981837771279104</v>
      </c>
      <c r="AH10">
        <f t="shared" si="6"/>
        <v>0.8734131385372493</v>
      </c>
      <c r="AJ10" s="2"/>
      <c r="AK10" s="2"/>
      <c r="AL10" s="2"/>
    </row>
    <row r="11" spans="1:38" ht="12.75">
      <c r="A11" s="11">
        <v>37463.489583333336</v>
      </c>
      <c r="B11" s="12">
        <v>619.3</v>
      </c>
      <c r="C11" s="12">
        <v>735</v>
      </c>
      <c r="D11" s="12" t="s">
        <v>55</v>
      </c>
      <c r="E11" s="12" t="s">
        <v>56</v>
      </c>
      <c r="F11" t="s">
        <v>57</v>
      </c>
      <c r="G11">
        <v>115.91</v>
      </c>
      <c r="H11">
        <v>0.21</v>
      </c>
      <c r="K11" t="s">
        <v>58</v>
      </c>
      <c r="L11" t="s">
        <v>61</v>
      </c>
      <c r="M11" t="s">
        <v>60</v>
      </c>
      <c r="O11" t="e">
        <f t="shared" si="0"/>
        <v>#N/A</v>
      </c>
      <c r="P11">
        <f t="shared" si="1"/>
        <v>619.3</v>
      </c>
      <c r="Q11">
        <f t="shared" si="2"/>
        <v>619.3</v>
      </c>
      <c r="R11" s="10" t="e">
        <f t="shared" si="3"/>
        <v>#N/A</v>
      </c>
      <c r="S11" s="2" t="e">
        <f t="shared" si="4"/>
        <v>#N/A</v>
      </c>
      <c r="Z11" t="s">
        <v>31</v>
      </c>
      <c r="AA11">
        <v>627.21</v>
      </c>
      <c r="AB11">
        <v>614.08</v>
      </c>
      <c r="AC11">
        <v>619.3682352941177</v>
      </c>
      <c r="AD11">
        <v>17</v>
      </c>
      <c r="AE11">
        <v>624.95</v>
      </c>
      <c r="AF11">
        <v>1</v>
      </c>
      <c r="AG11">
        <f t="shared" si="5"/>
        <v>0.855899782461932</v>
      </c>
      <c r="AH11">
        <f t="shared" si="6"/>
        <v>0.8384926250302833</v>
      </c>
      <c r="AJ11" s="2"/>
      <c r="AK11" s="2"/>
      <c r="AL11" s="2"/>
    </row>
    <row r="12" spans="1:38" ht="12.75">
      <c r="A12" s="11">
        <v>37504.666666666664</v>
      </c>
      <c r="B12" s="12">
        <v>618.07</v>
      </c>
      <c r="C12" s="12">
        <v>735</v>
      </c>
      <c r="D12" s="12" t="s">
        <v>55</v>
      </c>
      <c r="E12" s="12" t="s">
        <v>56</v>
      </c>
      <c r="F12" t="s">
        <v>57</v>
      </c>
      <c r="G12">
        <v>117.14</v>
      </c>
      <c r="H12">
        <v>0.21</v>
      </c>
      <c r="K12" t="s">
        <v>58</v>
      </c>
      <c r="L12" t="s">
        <v>61</v>
      </c>
      <c r="M12" t="s">
        <v>60</v>
      </c>
      <c r="N12" t="s">
        <v>63</v>
      </c>
      <c r="O12" t="e">
        <f t="shared" si="0"/>
        <v>#N/A</v>
      </c>
      <c r="P12">
        <f t="shared" si="1"/>
        <v>618.07</v>
      </c>
      <c r="Q12">
        <f t="shared" si="2"/>
        <v>618.07</v>
      </c>
      <c r="R12" s="10" t="e">
        <f t="shared" si="3"/>
        <v>#N/A</v>
      </c>
      <c r="S12" s="2" t="e">
        <f t="shared" si="4"/>
        <v>#N/A</v>
      </c>
      <c r="Z12" t="s">
        <v>32</v>
      </c>
      <c r="AA12">
        <v>623.55</v>
      </c>
      <c r="AB12">
        <v>613.89</v>
      </c>
      <c r="AC12">
        <v>619.11525</v>
      </c>
      <c r="AD12">
        <v>20</v>
      </c>
      <c r="AE12">
        <v>623.55</v>
      </c>
      <c r="AF12">
        <v>1</v>
      </c>
      <c r="AG12">
        <f t="shared" si="5"/>
        <v>1</v>
      </c>
      <c r="AH12">
        <f t="shared" si="6"/>
        <v>0.7621040017337888</v>
      </c>
      <c r="AJ12" s="2"/>
      <c r="AK12" s="2"/>
      <c r="AL12" s="2"/>
    </row>
    <row r="13" spans="1:38" ht="12.75">
      <c r="A13" s="11">
        <v>37572.54861111111</v>
      </c>
      <c r="B13" s="12">
        <v>616.93</v>
      </c>
      <c r="C13" s="12">
        <v>735</v>
      </c>
      <c r="D13" s="12" t="s">
        <v>55</v>
      </c>
      <c r="E13" s="12" t="s">
        <v>56</v>
      </c>
      <c r="F13" t="s">
        <v>57</v>
      </c>
      <c r="G13">
        <v>118.28</v>
      </c>
      <c r="H13">
        <v>0.21</v>
      </c>
      <c r="K13" t="s">
        <v>58</v>
      </c>
      <c r="L13" t="s">
        <v>61</v>
      </c>
      <c r="M13" t="s">
        <v>60</v>
      </c>
      <c r="O13" t="e">
        <f t="shared" si="0"/>
        <v>#N/A</v>
      </c>
      <c r="P13">
        <f t="shared" si="1"/>
        <v>616.93</v>
      </c>
      <c r="Q13">
        <f t="shared" si="2"/>
        <v>616.93</v>
      </c>
      <c r="R13" s="10" t="e">
        <f t="shared" si="3"/>
        <v>#N/A</v>
      </c>
      <c r="S13" s="2" t="e">
        <f t="shared" si="4"/>
        <v>#N/A</v>
      </c>
      <c r="Z13" t="s">
        <v>33</v>
      </c>
      <c r="AA13">
        <v>622.45</v>
      </c>
      <c r="AB13">
        <v>613.26</v>
      </c>
      <c r="AC13">
        <v>617.7935294117649</v>
      </c>
      <c r="AD13">
        <v>17</v>
      </c>
      <c r="AE13">
        <v>621.52</v>
      </c>
      <c r="AF13">
        <v>1</v>
      </c>
      <c r="AG13">
        <f t="shared" si="5"/>
        <v>0.9001389590702276</v>
      </c>
      <c r="AH13">
        <f t="shared" si="6"/>
        <v>0.6513404979538804</v>
      </c>
      <c r="AJ13" s="2"/>
      <c r="AK13" s="2"/>
      <c r="AL13" s="2"/>
    </row>
    <row r="14" spans="1:38" ht="12.75">
      <c r="A14" s="11">
        <v>37638.604166666664</v>
      </c>
      <c r="B14" s="12">
        <v>618.03</v>
      </c>
      <c r="C14" s="12">
        <v>735</v>
      </c>
      <c r="D14" s="12" t="s">
        <v>55</v>
      </c>
      <c r="E14" s="12" t="s">
        <v>56</v>
      </c>
      <c r="F14" t="s">
        <v>57</v>
      </c>
      <c r="G14">
        <v>117.18</v>
      </c>
      <c r="H14">
        <v>0.21</v>
      </c>
      <c r="K14" t="s">
        <v>58</v>
      </c>
      <c r="L14" t="s">
        <v>61</v>
      </c>
      <c r="M14" t="s">
        <v>60</v>
      </c>
      <c r="O14" t="e">
        <f t="shared" si="0"/>
        <v>#N/A</v>
      </c>
      <c r="P14">
        <f t="shared" si="1"/>
        <v>618.03</v>
      </c>
      <c r="Q14">
        <f t="shared" si="2"/>
        <v>618.03</v>
      </c>
      <c r="R14" s="10" t="e">
        <f t="shared" si="3"/>
        <v>#N/A</v>
      </c>
      <c r="S14" s="2" t="e">
        <f t="shared" si="4"/>
        <v>#N/A</v>
      </c>
      <c r="Z14" t="s">
        <v>34</v>
      </c>
      <c r="AA14">
        <v>620.68</v>
      </c>
      <c r="AB14">
        <v>612.51</v>
      </c>
      <c r="AC14">
        <v>617.5561111111111</v>
      </c>
      <c r="AD14">
        <v>18</v>
      </c>
      <c r="AE14">
        <v>620.58</v>
      </c>
      <c r="AF14">
        <v>1</v>
      </c>
      <c r="AG14">
        <f t="shared" si="5"/>
        <v>0.9839943090876898</v>
      </c>
      <c r="AH14">
        <f t="shared" si="6"/>
        <v>0.6000509937405264</v>
      </c>
      <c r="AJ14" s="2"/>
      <c r="AK14" s="2"/>
      <c r="AL14" s="2"/>
    </row>
    <row r="15" spans="1:38" ht="12.75">
      <c r="A15" s="11">
        <v>37685.53125</v>
      </c>
      <c r="B15" s="12">
        <v>622.93</v>
      </c>
      <c r="C15" s="12">
        <v>735</v>
      </c>
      <c r="D15" s="12" t="s">
        <v>55</v>
      </c>
      <c r="E15" s="12" t="s">
        <v>56</v>
      </c>
      <c r="F15" t="s">
        <v>57</v>
      </c>
      <c r="G15">
        <v>112.28</v>
      </c>
      <c r="H15">
        <v>0.21</v>
      </c>
      <c r="K15" t="s">
        <v>58</v>
      </c>
      <c r="L15" t="s">
        <v>61</v>
      </c>
      <c r="M15" t="s">
        <v>60</v>
      </c>
      <c r="O15" t="e">
        <f t="shared" si="0"/>
        <v>#N/A</v>
      </c>
      <c r="P15">
        <f t="shared" si="1"/>
        <v>622.93</v>
      </c>
      <c r="Q15">
        <f t="shared" si="2"/>
        <v>622.93</v>
      </c>
      <c r="R15" s="10" t="e">
        <f t="shared" si="3"/>
        <v>#N/A</v>
      </c>
      <c r="S15" s="2" t="e">
        <f t="shared" si="4"/>
        <v>#N/A</v>
      </c>
      <c r="AJ15" s="2"/>
      <c r="AK15" s="2"/>
      <c r="AL15" s="2"/>
    </row>
    <row r="16" spans="1:38" ht="12.75">
      <c r="A16" s="11">
        <v>37754.520833333336</v>
      </c>
      <c r="B16" s="12">
        <v>621.71</v>
      </c>
      <c r="C16" s="12">
        <v>735</v>
      </c>
      <c r="D16" s="12" t="s">
        <v>55</v>
      </c>
      <c r="E16" s="12" t="s">
        <v>56</v>
      </c>
      <c r="F16" t="s">
        <v>57</v>
      </c>
      <c r="G16">
        <v>113.5</v>
      </c>
      <c r="H16">
        <v>0.21</v>
      </c>
      <c r="K16" t="s">
        <v>58</v>
      </c>
      <c r="L16" t="s">
        <v>61</v>
      </c>
      <c r="M16" t="s">
        <v>60</v>
      </c>
      <c r="O16" t="e">
        <f t="shared" si="0"/>
        <v>#N/A</v>
      </c>
      <c r="P16">
        <f t="shared" si="1"/>
        <v>621.71</v>
      </c>
      <c r="Q16">
        <f t="shared" si="2"/>
        <v>621.71</v>
      </c>
      <c r="R16" s="10" t="e">
        <f t="shared" si="3"/>
        <v>#N/A</v>
      </c>
      <c r="S16" s="2" t="e">
        <f t="shared" si="4"/>
        <v>#N/A</v>
      </c>
      <c r="AJ16" s="2"/>
      <c r="AK16" s="2"/>
      <c r="AL16" s="2"/>
    </row>
    <row r="17" spans="1:38" ht="12.75">
      <c r="A17" s="11">
        <v>37805.51736111111</v>
      </c>
      <c r="B17" s="12">
        <v>620.69</v>
      </c>
      <c r="C17" s="12">
        <v>735</v>
      </c>
      <c r="D17" s="12" t="s">
        <v>55</v>
      </c>
      <c r="E17" s="12" t="s">
        <v>56</v>
      </c>
      <c r="F17" t="s">
        <v>57</v>
      </c>
      <c r="G17">
        <v>114.52</v>
      </c>
      <c r="H17">
        <v>0.21</v>
      </c>
      <c r="K17" t="s">
        <v>58</v>
      </c>
      <c r="L17" t="s">
        <v>61</v>
      </c>
      <c r="M17" t="s">
        <v>60</v>
      </c>
      <c r="O17" t="e">
        <f t="shared" si="0"/>
        <v>#N/A</v>
      </c>
      <c r="P17">
        <f t="shared" si="1"/>
        <v>620.69</v>
      </c>
      <c r="Q17">
        <f t="shared" si="2"/>
        <v>620.69</v>
      </c>
      <c r="R17" s="10" t="e">
        <f t="shared" si="3"/>
        <v>#N/A</v>
      </c>
      <c r="S17" s="2" t="e">
        <f t="shared" si="4"/>
        <v>#N/A</v>
      </c>
      <c r="Z17" t="s">
        <v>18</v>
      </c>
      <c r="AA17">
        <f>MAX(AA18:AA29)</f>
        <v>0</v>
      </c>
      <c r="AB17">
        <f>MIN(AB18:AB29)</f>
        <v>0</v>
      </c>
      <c r="AD17">
        <f>SUM(AD18:AD29)</f>
        <v>0</v>
      </c>
      <c r="AJ17" s="2"/>
      <c r="AK17" s="2"/>
      <c r="AL17" s="2"/>
    </row>
    <row r="18" spans="1:38" ht="12.75">
      <c r="A18" s="11">
        <v>37867.59027777778</v>
      </c>
      <c r="B18" s="12">
        <v>619.24</v>
      </c>
      <c r="C18" s="12">
        <v>735</v>
      </c>
      <c r="D18" s="12" t="s">
        <v>55</v>
      </c>
      <c r="E18" s="12" t="s">
        <v>56</v>
      </c>
      <c r="F18" t="s">
        <v>57</v>
      </c>
      <c r="G18">
        <v>115.97</v>
      </c>
      <c r="H18">
        <v>0.21</v>
      </c>
      <c r="K18" t="s">
        <v>58</v>
      </c>
      <c r="L18" t="s">
        <v>61</v>
      </c>
      <c r="M18" t="s">
        <v>60</v>
      </c>
      <c r="O18" t="e">
        <f t="shared" si="0"/>
        <v>#N/A</v>
      </c>
      <c r="P18">
        <f t="shared" si="1"/>
        <v>619.24</v>
      </c>
      <c r="Q18">
        <f t="shared" si="2"/>
        <v>619.24</v>
      </c>
      <c r="R18" s="10" t="e">
        <f t="shared" si="3"/>
        <v>#N/A</v>
      </c>
      <c r="S18" s="2" t="e">
        <f t="shared" si="4"/>
        <v>#N/A</v>
      </c>
      <c r="Z18" t="s">
        <v>23</v>
      </c>
      <c r="AG18" t="e">
        <f>IF(AE18&gt;=AC18,0.5*(1+((AE18-AC18)/(AA18-AC18))),(AE18-AB18)/(2*(AC18-AB18)))</f>
        <v>#DIV/0!</v>
      </c>
      <c r="AH18" t="e">
        <f>IF(AE18&gt;=$AC$17,0.5*(1+((AE18-$AC$17)/($AA$17-$AC$17))),(AE18-$AB$17)/(2*($AC$17-$AB$17)))</f>
        <v>#DIV/0!</v>
      </c>
      <c r="AJ18" s="2"/>
      <c r="AK18" s="2"/>
      <c r="AL18" s="2"/>
    </row>
    <row r="19" spans="1:38" ht="12.75">
      <c r="A19" s="11">
        <v>37929.40972222222</v>
      </c>
      <c r="B19" s="12">
        <v>620.85</v>
      </c>
      <c r="C19" s="12">
        <v>735</v>
      </c>
      <c r="D19" s="12" t="s">
        <v>55</v>
      </c>
      <c r="E19" s="12" t="s">
        <v>56</v>
      </c>
      <c r="F19" t="s">
        <v>57</v>
      </c>
      <c r="G19">
        <v>114.36</v>
      </c>
      <c r="H19">
        <v>0.21</v>
      </c>
      <c r="K19" t="s">
        <v>58</v>
      </c>
      <c r="L19" t="s">
        <v>61</v>
      </c>
      <c r="M19" t="s">
        <v>60</v>
      </c>
      <c r="O19" t="e">
        <f t="shared" si="0"/>
        <v>#N/A</v>
      </c>
      <c r="P19">
        <f t="shared" si="1"/>
        <v>620.85</v>
      </c>
      <c r="Q19">
        <f t="shared" si="2"/>
        <v>620.85</v>
      </c>
      <c r="R19" s="10" t="e">
        <f t="shared" si="3"/>
        <v>#N/A</v>
      </c>
      <c r="S19" s="2" t="e">
        <f t="shared" si="4"/>
        <v>#N/A</v>
      </c>
      <c r="Z19" t="s">
        <v>24</v>
      </c>
      <c r="AG19" t="e">
        <f aca="true" t="shared" si="7" ref="AG19:AG29">IF(AE19&gt;=AC19,0.5*(1+((AE19-AC19)/(AA19-AC19))),(AE19-AB19)/(2*(AC19-AB19)))</f>
        <v>#DIV/0!</v>
      </c>
      <c r="AH19" t="e">
        <f aca="true" t="shared" si="8" ref="AH19:AH29">IF(AE19&gt;=$AC$17,0.5*(1+((AE19-$AC$17)/($AA$17-$AC$17))),(AE19-$AB$17)/(2*($AC$17-$AB$17)))</f>
        <v>#DIV/0!</v>
      </c>
      <c r="AJ19" s="2"/>
      <c r="AK19" s="2"/>
      <c r="AL19" s="2"/>
    </row>
    <row r="20" spans="1:38" ht="12.75">
      <c r="A20" s="11">
        <v>38005.541666666664</v>
      </c>
      <c r="B20" s="12">
        <v>623.88</v>
      </c>
      <c r="C20" s="12">
        <v>735</v>
      </c>
      <c r="D20" s="12" t="s">
        <v>55</v>
      </c>
      <c r="E20" s="12" t="s">
        <v>56</v>
      </c>
      <c r="F20" t="s">
        <v>57</v>
      </c>
      <c r="G20">
        <v>111.33</v>
      </c>
      <c r="H20">
        <v>0.21</v>
      </c>
      <c r="K20" t="s">
        <v>58</v>
      </c>
      <c r="L20" t="s">
        <v>61</v>
      </c>
      <c r="M20" t="s">
        <v>60</v>
      </c>
      <c r="O20" t="e">
        <f t="shared" si="0"/>
        <v>#N/A</v>
      </c>
      <c r="P20">
        <f t="shared" si="1"/>
        <v>623.88</v>
      </c>
      <c r="Q20">
        <f t="shared" si="2"/>
        <v>623.88</v>
      </c>
      <c r="R20" s="10" t="e">
        <f t="shared" si="3"/>
        <v>#N/A</v>
      </c>
      <c r="S20" s="2" t="e">
        <f t="shared" si="4"/>
        <v>#N/A</v>
      </c>
      <c r="Z20" t="s">
        <v>25</v>
      </c>
      <c r="AG20" t="e">
        <f t="shared" si="7"/>
        <v>#DIV/0!</v>
      </c>
      <c r="AH20" t="e">
        <f t="shared" si="8"/>
        <v>#DIV/0!</v>
      </c>
      <c r="AJ20" s="2"/>
      <c r="AK20" s="2"/>
      <c r="AL20" s="2"/>
    </row>
    <row r="21" spans="1:38" ht="12.75">
      <c r="A21" s="11">
        <v>38036.49652777778</v>
      </c>
      <c r="B21" s="12">
        <v>622.6</v>
      </c>
      <c r="C21" s="12">
        <v>735</v>
      </c>
      <c r="D21" s="12" t="s">
        <v>55</v>
      </c>
      <c r="E21" s="12" t="s">
        <v>56</v>
      </c>
      <c r="F21" t="s">
        <v>57</v>
      </c>
      <c r="G21">
        <v>112.61</v>
      </c>
      <c r="H21">
        <v>0.21</v>
      </c>
      <c r="K21" t="s">
        <v>58</v>
      </c>
      <c r="L21" t="s">
        <v>61</v>
      </c>
      <c r="M21" t="s">
        <v>60</v>
      </c>
      <c r="O21" t="e">
        <f t="shared" si="0"/>
        <v>#N/A</v>
      </c>
      <c r="P21">
        <f t="shared" si="1"/>
        <v>622.6</v>
      </c>
      <c r="Q21">
        <f t="shared" si="2"/>
        <v>622.6</v>
      </c>
      <c r="R21" s="10" t="e">
        <f t="shared" si="3"/>
        <v>#N/A</v>
      </c>
      <c r="S21" s="2" t="e">
        <f t="shared" si="4"/>
        <v>#N/A</v>
      </c>
      <c r="Z21" t="s">
        <v>26</v>
      </c>
      <c r="AG21" t="e">
        <f t="shared" si="7"/>
        <v>#DIV/0!</v>
      </c>
      <c r="AH21" t="e">
        <f t="shared" si="8"/>
        <v>#DIV/0!</v>
      </c>
      <c r="AJ21" s="2"/>
      <c r="AK21" s="2"/>
      <c r="AL21" s="2"/>
    </row>
    <row r="22" spans="1:38" ht="12.75">
      <c r="A22" s="11">
        <v>38063.791666666664</v>
      </c>
      <c r="B22" s="12">
        <v>622.21</v>
      </c>
      <c r="C22" s="12">
        <v>735</v>
      </c>
      <c r="D22" s="12" t="s">
        <v>55</v>
      </c>
      <c r="E22" s="12" t="s">
        <v>56</v>
      </c>
      <c r="F22" t="s">
        <v>57</v>
      </c>
      <c r="G22">
        <v>113</v>
      </c>
      <c r="H22">
        <v>0.21</v>
      </c>
      <c r="K22" t="s">
        <v>58</v>
      </c>
      <c r="L22" t="s">
        <v>61</v>
      </c>
      <c r="M22" t="s">
        <v>60</v>
      </c>
      <c r="O22" t="e">
        <f t="shared" si="0"/>
        <v>#N/A</v>
      </c>
      <c r="P22">
        <f t="shared" si="1"/>
        <v>622.21</v>
      </c>
      <c r="Q22">
        <f t="shared" si="2"/>
        <v>622.21</v>
      </c>
      <c r="R22" s="10" t="e">
        <f t="shared" si="3"/>
        <v>#N/A</v>
      </c>
      <c r="S22" s="2" t="e">
        <f t="shared" si="4"/>
        <v>#N/A</v>
      </c>
      <c r="Z22" t="s">
        <v>27</v>
      </c>
      <c r="AG22" t="e">
        <f t="shared" si="7"/>
        <v>#DIV/0!</v>
      </c>
      <c r="AH22" t="e">
        <f t="shared" si="8"/>
        <v>#DIV/0!</v>
      </c>
      <c r="AJ22" s="2"/>
      <c r="AK22" s="2"/>
      <c r="AL22" s="2"/>
    </row>
    <row r="23" spans="1:38" ht="12.75">
      <c r="A23" s="11">
        <v>38090.350694444445</v>
      </c>
      <c r="B23" s="12">
        <v>623.85</v>
      </c>
      <c r="C23" s="12">
        <v>735</v>
      </c>
      <c r="D23" s="12" t="s">
        <v>55</v>
      </c>
      <c r="E23" s="12" t="s">
        <v>56</v>
      </c>
      <c r="F23" t="s">
        <v>57</v>
      </c>
      <c r="G23">
        <v>111.36</v>
      </c>
      <c r="H23">
        <v>0.21</v>
      </c>
      <c r="K23" t="s">
        <v>58</v>
      </c>
      <c r="L23" t="s">
        <v>61</v>
      </c>
      <c r="M23" t="s">
        <v>60</v>
      </c>
      <c r="O23" t="e">
        <f t="shared" si="0"/>
        <v>#N/A</v>
      </c>
      <c r="P23">
        <f t="shared" si="1"/>
        <v>623.85</v>
      </c>
      <c r="Q23">
        <f t="shared" si="2"/>
        <v>623.85</v>
      </c>
      <c r="R23" s="10" t="e">
        <f t="shared" si="3"/>
        <v>#N/A</v>
      </c>
      <c r="S23" s="2" t="e">
        <f t="shared" si="4"/>
        <v>#N/A</v>
      </c>
      <c r="Y23" t="s">
        <v>36</v>
      </c>
      <c r="Z23" t="s">
        <v>28</v>
      </c>
      <c r="AG23" t="e">
        <f t="shared" si="7"/>
        <v>#DIV/0!</v>
      </c>
      <c r="AH23" t="e">
        <f t="shared" si="8"/>
        <v>#DIV/0!</v>
      </c>
      <c r="AJ23" s="2"/>
      <c r="AK23" s="2"/>
      <c r="AL23" s="2"/>
    </row>
    <row r="24" spans="1:38" ht="12.75">
      <c r="A24" s="11">
        <v>38118.604166666664</v>
      </c>
      <c r="B24" s="12">
        <v>623.85</v>
      </c>
      <c r="C24" s="12">
        <v>735</v>
      </c>
      <c r="D24" s="12" t="s">
        <v>55</v>
      </c>
      <c r="E24" s="12" t="s">
        <v>56</v>
      </c>
      <c r="F24" t="s">
        <v>57</v>
      </c>
      <c r="G24">
        <v>111.36</v>
      </c>
      <c r="H24">
        <v>0.21</v>
      </c>
      <c r="K24" t="s">
        <v>58</v>
      </c>
      <c r="L24" t="s">
        <v>61</v>
      </c>
      <c r="M24" t="s">
        <v>60</v>
      </c>
      <c r="O24" t="e">
        <f t="shared" si="0"/>
        <v>#N/A</v>
      </c>
      <c r="P24">
        <f t="shared" si="1"/>
        <v>623.85</v>
      </c>
      <c r="Q24">
        <f t="shared" si="2"/>
        <v>623.85</v>
      </c>
      <c r="R24" s="10" t="e">
        <f t="shared" si="3"/>
        <v>#N/A</v>
      </c>
      <c r="S24" s="2" t="e">
        <f t="shared" si="4"/>
        <v>#N/A</v>
      </c>
      <c r="Z24" t="s">
        <v>29</v>
      </c>
      <c r="AG24" t="e">
        <f t="shared" si="7"/>
        <v>#DIV/0!</v>
      </c>
      <c r="AH24" t="e">
        <f t="shared" si="8"/>
        <v>#DIV/0!</v>
      </c>
      <c r="AJ24" s="2"/>
      <c r="AK24" s="2"/>
      <c r="AL24" s="2"/>
    </row>
    <row r="25" spans="1:38" ht="12.75">
      <c r="A25" s="1">
        <v>38153.82986111111</v>
      </c>
      <c r="B25">
        <v>622.9</v>
      </c>
      <c r="C25">
        <v>735</v>
      </c>
      <c r="D25" t="s">
        <v>55</v>
      </c>
      <c r="E25" t="s">
        <v>56</v>
      </c>
      <c r="F25" t="s">
        <v>57</v>
      </c>
      <c r="G25">
        <v>112.31</v>
      </c>
      <c r="H25">
        <v>0.21</v>
      </c>
      <c r="K25" t="s">
        <v>58</v>
      </c>
      <c r="L25" t="s">
        <v>61</v>
      </c>
      <c r="M25" t="s">
        <v>60</v>
      </c>
      <c r="O25" t="e">
        <f t="shared" si="0"/>
        <v>#N/A</v>
      </c>
      <c r="P25">
        <f t="shared" si="1"/>
        <v>622.9</v>
      </c>
      <c r="Q25">
        <f t="shared" si="2"/>
        <v>622.9</v>
      </c>
      <c r="R25" s="10" t="e">
        <f t="shared" si="3"/>
        <v>#N/A</v>
      </c>
      <c r="S25" s="2" t="e">
        <f t="shared" si="4"/>
        <v>#N/A</v>
      </c>
      <c r="Z25" t="s">
        <v>30</v>
      </c>
      <c r="AG25" t="e">
        <f t="shared" si="7"/>
        <v>#DIV/0!</v>
      </c>
      <c r="AH25" t="e">
        <f t="shared" si="8"/>
        <v>#DIV/0!</v>
      </c>
      <c r="AJ25" s="2"/>
      <c r="AK25" s="2"/>
      <c r="AL25" s="2"/>
    </row>
    <row r="26" spans="1:38" ht="12.75">
      <c r="A26" s="1">
        <v>38175.854166666664</v>
      </c>
      <c r="B26">
        <v>622.27</v>
      </c>
      <c r="C26">
        <v>735</v>
      </c>
      <c r="D26" t="s">
        <v>55</v>
      </c>
      <c r="E26" t="s">
        <v>56</v>
      </c>
      <c r="F26" t="s">
        <v>57</v>
      </c>
      <c r="G26">
        <v>112.94</v>
      </c>
      <c r="H26">
        <v>0.21</v>
      </c>
      <c r="K26" t="s">
        <v>58</v>
      </c>
      <c r="L26" t="s">
        <v>61</v>
      </c>
      <c r="M26" t="s">
        <v>60</v>
      </c>
      <c r="O26" t="e">
        <f t="shared" si="0"/>
        <v>#N/A</v>
      </c>
      <c r="P26">
        <f t="shared" si="1"/>
        <v>622.27</v>
      </c>
      <c r="Q26">
        <f t="shared" si="2"/>
        <v>622.27</v>
      </c>
      <c r="R26" s="10" t="e">
        <f t="shared" si="3"/>
        <v>#N/A</v>
      </c>
      <c r="S26" s="2" t="e">
        <f t="shared" si="4"/>
        <v>#N/A</v>
      </c>
      <c r="Z26" t="s">
        <v>31</v>
      </c>
      <c r="AG26" t="e">
        <f t="shared" si="7"/>
        <v>#DIV/0!</v>
      </c>
      <c r="AH26" t="e">
        <f t="shared" si="8"/>
        <v>#DIV/0!</v>
      </c>
      <c r="AJ26" s="2"/>
      <c r="AK26" s="2"/>
      <c r="AL26" s="2"/>
    </row>
    <row r="27" spans="1:38" ht="12.75">
      <c r="A27" s="1">
        <v>38202.845138888886</v>
      </c>
      <c r="B27">
        <v>620.92</v>
      </c>
      <c r="C27">
        <v>735</v>
      </c>
      <c r="D27" t="s">
        <v>55</v>
      </c>
      <c r="E27" t="s">
        <v>56</v>
      </c>
      <c r="F27" t="s">
        <v>57</v>
      </c>
      <c r="G27">
        <v>114.29</v>
      </c>
      <c r="H27">
        <v>0.21</v>
      </c>
      <c r="K27" t="s">
        <v>58</v>
      </c>
      <c r="L27" t="s">
        <v>61</v>
      </c>
      <c r="M27" t="s">
        <v>60</v>
      </c>
      <c r="O27" t="e">
        <f t="shared" si="0"/>
        <v>#N/A</v>
      </c>
      <c r="P27">
        <f t="shared" si="1"/>
        <v>620.92</v>
      </c>
      <c r="Q27">
        <f t="shared" si="2"/>
        <v>620.92</v>
      </c>
      <c r="R27" s="10" t="e">
        <f t="shared" si="3"/>
        <v>#N/A</v>
      </c>
      <c r="S27" s="2" t="e">
        <f t="shared" si="4"/>
        <v>#N/A</v>
      </c>
      <c r="Z27" t="s">
        <v>32</v>
      </c>
      <c r="AG27" t="e">
        <f t="shared" si="7"/>
        <v>#DIV/0!</v>
      </c>
      <c r="AH27" t="e">
        <f t="shared" si="8"/>
        <v>#DIV/0!</v>
      </c>
      <c r="AJ27" s="2"/>
      <c r="AK27" s="2"/>
      <c r="AL27" s="2"/>
    </row>
    <row r="28" spans="1:38" ht="12.75">
      <c r="A28" s="1">
        <v>38245.61597222222</v>
      </c>
      <c r="B28">
        <v>620.215</v>
      </c>
      <c r="C28">
        <v>735</v>
      </c>
      <c r="D28" t="s">
        <v>55</v>
      </c>
      <c r="E28" t="s">
        <v>56</v>
      </c>
      <c r="F28" t="s">
        <v>57</v>
      </c>
      <c r="G28">
        <v>114.995</v>
      </c>
      <c r="H28">
        <v>0.21</v>
      </c>
      <c r="K28" t="s">
        <v>58</v>
      </c>
      <c r="L28" t="s">
        <v>61</v>
      </c>
      <c r="M28" t="s">
        <v>60</v>
      </c>
      <c r="O28" t="e">
        <f t="shared" si="0"/>
        <v>#N/A</v>
      </c>
      <c r="P28">
        <f t="shared" si="1"/>
        <v>620.215</v>
      </c>
      <c r="Q28">
        <f t="shared" si="2"/>
        <v>620.215</v>
      </c>
      <c r="R28" s="10" t="e">
        <f t="shared" si="3"/>
        <v>#N/A</v>
      </c>
      <c r="S28" s="2" t="e">
        <f t="shared" si="4"/>
        <v>#N/A</v>
      </c>
      <c r="Z28" t="s">
        <v>33</v>
      </c>
      <c r="AG28" t="e">
        <f t="shared" si="7"/>
        <v>#DIV/0!</v>
      </c>
      <c r="AH28" t="e">
        <f t="shared" si="8"/>
        <v>#DIV/0!</v>
      </c>
      <c r="AJ28" s="2"/>
      <c r="AK28" s="2"/>
      <c r="AL28" s="2"/>
    </row>
    <row r="29" spans="1:38" ht="12.75">
      <c r="A29" s="1">
        <v>38273.614583333336</v>
      </c>
      <c r="B29">
        <v>620.09</v>
      </c>
      <c r="C29">
        <v>735</v>
      </c>
      <c r="D29" t="s">
        <v>55</v>
      </c>
      <c r="E29" t="s">
        <v>56</v>
      </c>
      <c r="F29" t="s">
        <v>57</v>
      </c>
      <c r="G29">
        <v>115.12</v>
      </c>
      <c r="H29">
        <v>0.21</v>
      </c>
      <c r="K29" t="s">
        <v>58</v>
      </c>
      <c r="L29" t="s">
        <v>61</v>
      </c>
      <c r="M29" t="s">
        <v>60</v>
      </c>
      <c r="O29" t="e">
        <f t="shared" si="0"/>
        <v>#N/A</v>
      </c>
      <c r="P29">
        <f t="shared" si="1"/>
        <v>620.09</v>
      </c>
      <c r="Q29">
        <f t="shared" si="2"/>
        <v>620.09</v>
      </c>
      <c r="R29" s="10" t="e">
        <f t="shared" si="3"/>
        <v>#N/A</v>
      </c>
      <c r="S29" s="2" t="e">
        <f t="shared" si="4"/>
        <v>#N/A</v>
      </c>
      <c r="Z29" t="s">
        <v>34</v>
      </c>
      <c r="AG29" t="e">
        <f t="shared" si="7"/>
        <v>#DIV/0!</v>
      </c>
      <c r="AH29" t="e">
        <f t="shared" si="8"/>
        <v>#DIV/0!</v>
      </c>
      <c r="AJ29" s="2"/>
      <c r="AK29" s="2"/>
      <c r="AL29" s="2"/>
    </row>
    <row r="30" spans="1:38" ht="12.75">
      <c r="A30" s="1">
        <v>38303.614583333336</v>
      </c>
      <c r="B30">
        <v>620.01</v>
      </c>
      <c r="C30">
        <v>735</v>
      </c>
      <c r="D30" t="s">
        <v>55</v>
      </c>
      <c r="E30" t="s">
        <v>56</v>
      </c>
      <c r="F30" t="s">
        <v>57</v>
      </c>
      <c r="G30">
        <v>115.2</v>
      </c>
      <c r="H30">
        <v>0.21</v>
      </c>
      <c r="K30" t="s">
        <v>58</v>
      </c>
      <c r="L30" t="s">
        <v>61</v>
      </c>
      <c r="M30" t="s">
        <v>60</v>
      </c>
      <c r="O30" t="e">
        <f t="shared" si="0"/>
        <v>#N/A</v>
      </c>
      <c r="P30">
        <f t="shared" si="1"/>
        <v>620.01</v>
      </c>
      <c r="Q30">
        <f t="shared" si="2"/>
        <v>620.01</v>
      </c>
      <c r="R30" s="10" t="e">
        <f t="shared" si="3"/>
        <v>#N/A</v>
      </c>
      <c r="S30" s="2" t="e">
        <f t="shared" si="4"/>
        <v>#N/A</v>
      </c>
      <c r="AJ30" s="2"/>
      <c r="AK30" s="2"/>
      <c r="AL30" s="2"/>
    </row>
    <row r="31" spans="1:38" ht="12.75">
      <c r="A31" s="1">
        <v>38337.631944444445</v>
      </c>
      <c r="B31">
        <v>620.07</v>
      </c>
      <c r="C31">
        <v>735</v>
      </c>
      <c r="D31" t="s">
        <v>55</v>
      </c>
      <c r="E31" t="s">
        <v>56</v>
      </c>
      <c r="F31" t="s">
        <v>57</v>
      </c>
      <c r="G31">
        <v>115.14</v>
      </c>
      <c r="H31">
        <v>0.21</v>
      </c>
      <c r="K31" t="s">
        <v>58</v>
      </c>
      <c r="L31" t="s">
        <v>61</v>
      </c>
      <c r="M31" t="s">
        <v>60</v>
      </c>
      <c r="O31" t="e">
        <f t="shared" si="0"/>
        <v>#N/A</v>
      </c>
      <c r="P31">
        <f t="shared" si="1"/>
        <v>620.07</v>
      </c>
      <c r="Q31">
        <f t="shared" si="2"/>
        <v>620.07</v>
      </c>
      <c r="R31" s="10" t="e">
        <f t="shared" si="3"/>
        <v>#N/A</v>
      </c>
      <c r="S31" s="2" t="e">
        <f t="shared" si="4"/>
        <v>#N/A</v>
      </c>
      <c r="AJ31" s="2"/>
      <c r="AK31" s="2"/>
      <c r="AL31" s="2"/>
    </row>
    <row r="32" spans="1:38" ht="12.75">
      <c r="A32" s="1">
        <v>38366.74652777778</v>
      </c>
      <c r="B32">
        <v>619.715</v>
      </c>
      <c r="C32">
        <v>735</v>
      </c>
      <c r="D32" t="s">
        <v>55</v>
      </c>
      <c r="E32" t="s">
        <v>56</v>
      </c>
      <c r="F32" t="s">
        <v>57</v>
      </c>
      <c r="G32">
        <v>115.495</v>
      </c>
      <c r="H32">
        <v>0.21</v>
      </c>
      <c r="K32" t="s">
        <v>58</v>
      </c>
      <c r="L32" t="s">
        <v>61</v>
      </c>
      <c r="M32" t="s">
        <v>60</v>
      </c>
      <c r="O32" t="e">
        <f t="shared" si="0"/>
        <v>#N/A</v>
      </c>
      <c r="P32">
        <f t="shared" si="1"/>
        <v>619.715</v>
      </c>
      <c r="Q32">
        <f t="shared" si="2"/>
        <v>619.715</v>
      </c>
      <c r="R32" s="10" t="e">
        <f t="shared" si="3"/>
        <v>#N/A</v>
      </c>
      <c r="S32" s="2" t="e">
        <f t="shared" si="4"/>
        <v>#N/A</v>
      </c>
      <c r="Z32" t="s">
        <v>18</v>
      </c>
      <c r="AA32">
        <f>MAX(AA33:AA44)</f>
        <v>0</v>
      </c>
      <c r="AB32">
        <f>MIN(AB33:AB44)</f>
        <v>0</v>
      </c>
      <c r="AD32">
        <f>SUM(AD33:AD44)</f>
        <v>0</v>
      </c>
      <c r="AJ32" s="2"/>
      <c r="AK32" s="2"/>
      <c r="AL32" s="2"/>
    </row>
    <row r="33" spans="1:38" ht="12.75">
      <c r="A33" s="1">
        <v>38386.541666666664</v>
      </c>
      <c r="B33">
        <v>619.49</v>
      </c>
      <c r="C33">
        <v>735</v>
      </c>
      <c r="D33" t="s">
        <v>55</v>
      </c>
      <c r="E33" t="s">
        <v>56</v>
      </c>
      <c r="F33" t="s">
        <v>57</v>
      </c>
      <c r="G33">
        <v>115.72</v>
      </c>
      <c r="H33">
        <v>0.21</v>
      </c>
      <c r="K33" t="s">
        <v>58</v>
      </c>
      <c r="L33" t="s">
        <v>61</v>
      </c>
      <c r="M33" t="s">
        <v>60</v>
      </c>
      <c r="O33" t="e">
        <f t="shared" si="0"/>
        <v>#N/A</v>
      </c>
      <c r="P33">
        <f t="shared" si="1"/>
        <v>619.49</v>
      </c>
      <c r="Q33">
        <f t="shared" si="2"/>
        <v>619.49</v>
      </c>
      <c r="R33" s="10" t="e">
        <f t="shared" si="3"/>
        <v>#N/A</v>
      </c>
      <c r="S33" s="2" t="e">
        <f t="shared" si="4"/>
        <v>#N/A</v>
      </c>
      <c r="Z33" t="s">
        <v>23</v>
      </c>
      <c r="AG33" t="e">
        <f>IF(AE33&gt;=AC33,0.5*(1+((AE33-AC33)/(AA33-AC33))),(AE33-AB33)/(2*(AC33-AB33)))</f>
        <v>#DIV/0!</v>
      </c>
      <c r="AH33" t="e">
        <f>IF(AE33&gt;=$AC$32,0.5*(1+((AE33-$AC$32)/($AA$32-$AC$32))),(AE33-$AB$32)/(2*($AC$32-$AB$2)))</f>
        <v>#DIV/0!</v>
      </c>
      <c r="AJ33" s="2"/>
      <c r="AK33" s="2"/>
      <c r="AL33" s="2"/>
    </row>
    <row r="34" spans="1:38" ht="12.75">
      <c r="A34" s="1">
        <v>38420.51388888889</v>
      </c>
      <c r="B34">
        <v>619.27</v>
      </c>
      <c r="C34">
        <v>735</v>
      </c>
      <c r="D34" t="s">
        <v>55</v>
      </c>
      <c r="E34" t="s">
        <v>56</v>
      </c>
      <c r="F34" t="s">
        <v>57</v>
      </c>
      <c r="G34">
        <v>115.94</v>
      </c>
      <c r="H34">
        <v>0.21</v>
      </c>
      <c r="K34" t="s">
        <v>58</v>
      </c>
      <c r="L34" t="s">
        <v>61</v>
      </c>
      <c r="M34" t="s">
        <v>60</v>
      </c>
      <c r="O34" t="e">
        <f t="shared" si="0"/>
        <v>#N/A</v>
      </c>
      <c r="P34">
        <f t="shared" si="1"/>
        <v>619.27</v>
      </c>
      <c r="Q34">
        <f t="shared" si="2"/>
        <v>619.27</v>
      </c>
      <c r="R34" s="10" t="e">
        <f t="shared" si="3"/>
        <v>#N/A</v>
      </c>
      <c r="S34" s="2" t="e">
        <f t="shared" si="4"/>
        <v>#N/A</v>
      </c>
      <c r="Z34" t="s">
        <v>24</v>
      </c>
      <c r="AG34" t="e">
        <f aca="true" t="shared" si="9" ref="AG34:AG44">IF(AE34&gt;=AC34,0.5*(1+((AE34-AC34)/(AA34-AC34))),(AE34-AB34)/(2*(AC34-AB34)))</f>
        <v>#DIV/0!</v>
      </c>
      <c r="AH34" t="e">
        <f aca="true" t="shared" si="10" ref="AH34:AH44">IF(AE34&gt;=$AC$32,0.5*(1+((AE34-$AC$32)/($AA$32-$AC$32))),(AE34-$AB$32)/(2*($AC$32-$AB$2)))</f>
        <v>#DIV/0!</v>
      </c>
      <c r="AJ34" s="2"/>
      <c r="AK34" s="2"/>
      <c r="AL34" s="2"/>
    </row>
    <row r="35" spans="1:38" ht="12.75">
      <c r="A35" s="1">
        <v>38447.711805555555</v>
      </c>
      <c r="B35">
        <v>619.03</v>
      </c>
      <c r="C35">
        <v>735</v>
      </c>
      <c r="D35" t="s">
        <v>55</v>
      </c>
      <c r="E35" t="s">
        <v>56</v>
      </c>
      <c r="F35" t="s">
        <v>57</v>
      </c>
      <c r="G35">
        <v>116.18</v>
      </c>
      <c r="H35">
        <v>0.21</v>
      </c>
      <c r="K35" t="s">
        <v>58</v>
      </c>
      <c r="L35" t="s">
        <v>61</v>
      </c>
      <c r="M35" t="s">
        <v>60</v>
      </c>
      <c r="O35" t="e">
        <f t="shared" si="0"/>
        <v>#N/A</v>
      </c>
      <c r="P35">
        <f t="shared" si="1"/>
        <v>619.03</v>
      </c>
      <c r="Q35">
        <f t="shared" si="2"/>
        <v>619.03</v>
      </c>
      <c r="R35" s="10" t="e">
        <f t="shared" si="3"/>
        <v>#N/A</v>
      </c>
      <c r="S35" s="2" t="e">
        <f t="shared" si="4"/>
        <v>#N/A</v>
      </c>
      <c r="Z35" t="s">
        <v>25</v>
      </c>
      <c r="AG35" t="e">
        <f t="shared" si="9"/>
        <v>#DIV/0!</v>
      </c>
      <c r="AH35" t="e">
        <f t="shared" si="10"/>
        <v>#DIV/0!</v>
      </c>
      <c r="AJ35" s="2"/>
      <c r="AK35" s="2"/>
      <c r="AL35" s="2"/>
    </row>
    <row r="36" spans="1:38" ht="12.75">
      <c r="A36" s="1">
        <v>38482.92361111111</v>
      </c>
      <c r="B36">
        <v>618.655</v>
      </c>
      <c r="C36">
        <v>735</v>
      </c>
      <c r="D36" t="s">
        <v>55</v>
      </c>
      <c r="E36" t="s">
        <v>56</v>
      </c>
      <c r="F36" t="s">
        <v>57</v>
      </c>
      <c r="G36">
        <v>116.555</v>
      </c>
      <c r="H36">
        <v>0.21</v>
      </c>
      <c r="K36" t="s">
        <v>58</v>
      </c>
      <c r="L36" t="s">
        <v>61</v>
      </c>
      <c r="M36" t="s">
        <v>60</v>
      </c>
      <c r="O36" t="e">
        <f t="shared" si="0"/>
        <v>#N/A</v>
      </c>
      <c r="P36">
        <f t="shared" si="1"/>
        <v>618.655</v>
      </c>
      <c r="Q36">
        <f t="shared" si="2"/>
        <v>618.655</v>
      </c>
      <c r="R36" s="10" t="e">
        <f t="shared" si="3"/>
        <v>#N/A</v>
      </c>
      <c r="S36" s="2" t="e">
        <f t="shared" si="4"/>
        <v>#N/A</v>
      </c>
      <c r="Z36" t="s">
        <v>26</v>
      </c>
      <c r="AG36" t="e">
        <f t="shared" si="9"/>
        <v>#DIV/0!</v>
      </c>
      <c r="AH36" t="e">
        <f t="shared" si="10"/>
        <v>#DIV/0!</v>
      </c>
      <c r="AJ36" s="2"/>
      <c r="AK36" s="2"/>
      <c r="AL36" s="2"/>
    </row>
    <row r="37" spans="1:38" ht="12.75">
      <c r="A37" s="1">
        <v>38512.8125</v>
      </c>
      <c r="B37">
        <v>618.72</v>
      </c>
      <c r="C37">
        <v>735</v>
      </c>
      <c r="D37" t="s">
        <v>55</v>
      </c>
      <c r="E37" t="s">
        <v>56</v>
      </c>
      <c r="F37" t="s">
        <v>57</v>
      </c>
      <c r="G37">
        <v>116.49</v>
      </c>
      <c r="H37">
        <v>0.21</v>
      </c>
      <c r="K37" t="s">
        <v>58</v>
      </c>
      <c r="L37" t="s">
        <v>61</v>
      </c>
      <c r="M37" t="s">
        <v>60</v>
      </c>
      <c r="O37" t="e">
        <f t="shared" si="0"/>
        <v>#N/A</v>
      </c>
      <c r="P37">
        <f t="shared" si="1"/>
        <v>618.72</v>
      </c>
      <c r="Q37">
        <f t="shared" si="2"/>
        <v>618.72</v>
      </c>
      <c r="R37" s="10" t="e">
        <f t="shared" si="3"/>
        <v>#N/A</v>
      </c>
      <c r="S37" s="2" t="e">
        <f t="shared" si="4"/>
        <v>#N/A</v>
      </c>
      <c r="Z37" t="s">
        <v>27</v>
      </c>
      <c r="AG37" t="e">
        <f t="shared" si="9"/>
        <v>#DIV/0!</v>
      </c>
      <c r="AH37" t="e">
        <f t="shared" si="10"/>
        <v>#DIV/0!</v>
      </c>
      <c r="AJ37" s="2"/>
      <c r="AK37" s="2"/>
      <c r="AL37" s="2"/>
    </row>
    <row r="38" spans="1:34" ht="12.75">
      <c r="A38" s="1">
        <v>38542.791666666664</v>
      </c>
      <c r="B38">
        <v>618.015</v>
      </c>
      <c r="C38">
        <v>735</v>
      </c>
      <c r="D38" t="s">
        <v>55</v>
      </c>
      <c r="E38" t="s">
        <v>56</v>
      </c>
      <c r="F38" t="s">
        <v>57</v>
      </c>
      <c r="G38">
        <v>117.195</v>
      </c>
      <c r="H38">
        <v>0.21</v>
      </c>
      <c r="K38" t="s">
        <v>58</v>
      </c>
      <c r="L38" t="s">
        <v>61</v>
      </c>
      <c r="M38" t="s">
        <v>60</v>
      </c>
      <c r="O38" t="e">
        <f t="shared" si="0"/>
        <v>#N/A</v>
      </c>
      <c r="P38">
        <f t="shared" si="1"/>
        <v>618.015</v>
      </c>
      <c r="Q38">
        <f t="shared" si="2"/>
        <v>618.015</v>
      </c>
      <c r="R38" s="10" t="e">
        <f t="shared" si="3"/>
        <v>#N/A</v>
      </c>
      <c r="S38" s="2" t="e">
        <f t="shared" si="4"/>
        <v>#N/A</v>
      </c>
      <c r="Z38" t="s">
        <v>28</v>
      </c>
      <c r="AG38" t="e">
        <f t="shared" si="9"/>
        <v>#DIV/0!</v>
      </c>
      <c r="AH38" t="e">
        <f t="shared" si="10"/>
        <v>#DIV/0!</v>
      </c>
    </row>
    <row r="39" spans="1:34" ht="12.75">
      <c r="A39" s="1">
        <v>38572.53125</v>
      </c>
      <c r="B39">
        <v>617.39</v>
      </c>
      <c r="C39">
        <v>735</v>
      </c>
      <c r="D39" t="s">
        <v>55</v>
      </c>
      <c r="E39" t="s">
        <v>56</v>
      </c>
      <c r="F39" t="s">
        <v>57</v>
      </c>
      <c r="G39">
        <v>117.82</v>
      </c>
      <c r="H39">
        <v>0.21</v>
      </c>
      <c r="K39" t="s">
        <v>58</v>
      </c>
      <c r="L39" t="s">
        <v>61</v>
      </c>
      <c r="M39" t="s">
        <v>60</v>
      </c>
      <c r="O39" t="e">
        <f t="shared" si="0"/>
        <v>#N/A</v>
      </c>
      <c r="P39">
        <f t="shared" si="1"/>
        <v>617.39</v>
      </c>
      <c r="Q39">
        <f t="shared" si="2"/>
        <v>617.39</v>
      </c>
      <c r="R39" s="10" t="e">
        <f t="shared" si="3"/>
        <v>#N/A</v>
      </c>
      <c r="S39" s="2" t="e">
        <f t="shared" si="4"/>
        <v>#N/A</v>
      </c>
      <c r="Y39" t="s">
        <v>37</v>
      </c>
      <c r="Z39" t="s">
        <v>29</v>
      </c>
      <c r="AG39" t="e">
        <f t="shared" si="9"/>
        <v>#DIV/0!</v>
      </c>
      <c r="AH39" t="e">
        <f t="shared" si="10"/>
        <v>#DIV/0!</v>
      </c>
    </row>
    <row r="40" spans="1:34" ht="12.75">
      <c r="A40" s="1">
        <v>38602.729166666664</v>
      </c>
      <c r="B40">
        <v>616.695</v>
      </c>
      <c r="C40">
        <v>735</v>
      </c>
      <c r="D40" t="s">
        <v>55</v>
      </c>
      <c r="E40" t="s">
        <v>56</v>
      </c>
      <c r="F40" t="s">
        <v>57</v>
      </c>
      <c r="G40">
        <v>118.515</v>
      </c>
      <c r="H40">
        <v>0.21</v>
      </c>
      <c r="K40" t="s">
        <v>58</v>
      </c>
      <c r="L40" t="s">
        <v>61</v>
      </c>
      <c r="M40" t="s">
        <v>60</v>
      </c>
      <c r="O40" t="e">
        <f t="shared" si="0"/>
        <v>#N/A</v>
      </c>
      <c r="P40">
        <f t="shared" si="1"/>
        <v>616.695</v>
      </c>
      <c r="Q40">
        <f t="shared" si="2"/>
        <v>616.695</v>
      </c>
      <c r="R40" s="10" t="e">
        <f t="shared" si="3"/>
        <v>#N/A</v>
      </c>
      <c r="S40" s="2" t="e">
        <f t="shared" si="4"/>
        <v>#N/A</v>
      </c>
      <c r="Z40" t="s">
        <v>30</v>
      </c>
      <c r="AG40" t="e">
        <f t="shared" si="9"/>
        <v>#DIV/0!</v>
      </c>
      <c r="AH40" t="e">
        <f t="shared" si="10"/>
        <v>#DIV/0!</v>
      </c>
    </row>
    <row r="41" spans="1:34" ht="12.75">
      <c r="A41" s="1">
        <v>38639.802083333336</v>
      </c>
      <c r="B41">
        <v>616.68</v>
      </c>
      <c r="C41">
        <v>735</v>
      </c>
      <c r="D41" t="s">
        <v>55</v>
      </c>
      <c r="E41" t="s">
        <v>56</v>
      </c>
      <c r="F41" t="s">
        <v>57</v>
      </c>
      <c r="G41">
        <v>118.53</v>
      </c>
      <c r="H41">
        <v>0.21</v>
      </c>
      <c r="K41" t="s">
        <v>58</v>
      </c>
      <c r="L41" t="s">
        <v>61</v>
      </c>
      <c r="M41" t="s">
        <v>60</v>
      </c>
      <c r="O41" t="e">
        <f t="shared" si="0"/>
        <v>#N/A</v>
      </c>
      <c r="P41">
        <f t="shared" si="1"/>
        <v>616.68</v>
      </c>
      <c r="Q41">
        <f t="shared" si="2"/>
        <v>616.68</v>
      </c>
      <c r="R41" s="10" t="e">
        <f t="shared" si="3"/>
        <v>#N/A</v>
      </c>
      <c r="S41" s="2" t="e">
        <f t="shared" si="4"/>
        <v>#N/A</v>
      </c>
      <c r="Z41" t="s">
        <v>31</v>
      </c>
      <c r="AG41" t="e">
        <f t="shared" si="9"/>
        <v>#DIV/0!</v>
      </c>
      <c r="AH41" t="e">
        <f t="shared" si="10"/>
        <v>#DIV/0!</v>
      </c>
    </row>
    <row r="42" spans="1:34" ht="12.75">
      <c r="A42" s="1">
        <v>38657.805555555555</v>
      </c>
      <c r="B42">
        <v>617.625</v>
      </c>
      <c r="C42">
        <v>735</v>
      </c>
      <c r="D42" t="s">
        <v>55</v>
      </c>
      <c r="E42" t="s">
        <v>56</v>
      </c>
      <c r="F42" t="s">
        <v>57</v>
      </c>
      <c r="G42">
        <v>117.585</v>
      </c>
      <c r="H42">
        <v>0.21</v>
      </c>
      <c r="K42" t="s">
        <v>58</v>
      </c>
      <c r="L42" t="s">
        <v>61</v>
      </c>
      <c r="M42" t="s">
        <v>60</v>
      </c>
      <c r="O42" t="e">
        <f t="shared" si="0"/>
        <v>#N/A</v>
      </c>
      <c r="P42">
        <f t="shared" si="1"/>
        <v>617.625</v>
      </c>
      <c r="Q42">
        <f t="shared" si="2"/>
        <v>617.625</v>
      </c>
      <c r="R42" s="10" t="e">
        <f t="shared" si="3"/>
        <v>#N/A</v>
      </c>
      <c r="S42" s="2" t="e">
        <f t="shared" si="4"/>
        <v>#N/A</v>
      </c>
      <c r="Z42" t="s">
        <v>32</v>
      </c>
      <c r="AG42" t="e">
        <f t="shared" si="9"/>
        <v>#DIV/0!</v>
      </c>
      <c r="AH42" t="e">
        <f t="shared" si="10"/>
        <v>#DIV/0!</v>
      </c>
    </row>
    <row r="43" spans="1:34" ht="12.75">
      <c r="A43" s="1">
        <v>38704.770833333336</v>
      </c>
      <c r="B43">
        <v>617.13</v>
      </c>
      <c r="C43">
        <v>735</v>
      </c>
      <c r="D43" t="s">
        <v>55</v>
      </c>
      <c r="E43" t="s">
        <v>56</v>
      </c>
      <c r="F43" t="s">
        <v>57</v>
      </c>
      <c r="G43">
        <v>118.08</v>
      </c>
      <c r="H43">
        <v>0.21</v>
      </c>
      <c r="K43" t="s">
        <v>58</v>
      </c>
      <c r="L43" t="s">
        <v>61</v>
      </c>
      <c r="M43" t="s">
        <v>60</v>
      </c>
      <c r="O43" t="e">
        <f t="shared" si="0"/>
        <v>#N/A</v>
      </c>
      <c r="P43">
        <f t="shared" si="1"/>
        <v>617.13</v>
      </c>
      <c r="Q43">
        <f t="shared" si="2"/>
        <v>617.13</v>
      </c>
      <c r="R43" s="10" t="e">
        <f t="shared" si="3"/>
        <v>#N/A</v>
      </c>
      <c r="S43" s="2" t="e">
        <f t="shared" si="4"/>
        <v>#N/A</v>
      </c>
      <c r="Z43" t="s">
        <v>33</v>
      </c>
      <c r="AG43" t="e">
        <f t="shared" si="9"/>
        <v>#DIV/0!</v>
      </c>
      <c r="AH43" t="e">
        <f t="shared" si="10"/>
        <v>#DIV/0!</v>
      </c>
    </row>
    <row r="44" spans="1:34" ht="12.75">
      <c r="A44" s="1">
        <v>38732.708333333336</v>
      </c>
      <c r="B44">
        <v>616.57</v>
      </c>
      <c r="C44">
        <v>735</v>
      </c>
      <c r="D44" t="s">
        <v>55</v>
      </c>
      <c r="E44" t="s">
        <v>56</v>
      </c>
      <c r="F44" t="s">
        <v>57</v>
      </c>
      <c r="G44">
        <v>118.64</v>
      </c>
      <c r="H44">
        <v>0.21</v>
      </c>
      <c r="K44" t="s">
        <v>58</v>
      </c>
      <c r="L44" t="s">
        <v>61</v>
      </c>
      <c r="M44" t="s">
        <v>60</v>
      </c>
      <c r="O44" t="e">
        <f t="shared" si="0"/>
        <v>#N/A</v>
      </c>
      <c r="P44">
        <f t="shared" si="1"/>
        <v>616.57</v>
      </c>
      <c r="Q44">
        <f t="shared" si="2"/>
        <v>616.57</v>
      </c>
      <c r="R44" s="10" t="e">
        <f t="shared" si="3"/>
        <v>#N/A</v>
      </c>
      <c r="S44" s="2" t="e">
        <f t="shared" si="4"/>
        <v>#N/A</v>
      </c>
      <c r="Z44" t="s">
        <v>34</v>
      </c>
      <c r="AG44" t="e">
        <f t="shared" si="9"/>
        <v>#DIV/0!</v>
      </c>
      <c r="AH44" t="e">
        <f t="shared" si="10"/>
        <v>#DIV/0!</v>
      </c>
    </row>
    <row r="45" spans="1:19" ht="12.75">
      <c r="A45" s="1">
        <v>38755.51388888889</v>
      </c>
      <c r="B45">
        <v>616.49</v>
      </c>
      <c r="C45">
        <v>735</v>
      </c>
      <c r="D45" t="s">
        <v>55</v>
      </c>
      <c r="E45" t="s">
        <v>56</v>
      </c>
      <c r="F45" t="s">
        <v>57</v>
      </c>
      <c r="G45">
        <v>118.72</v>
      </c>
      <c r="H45">
        <v>0.21</v>
      </c>
      <c r="K45" t="s">
        <v>58</v>
      </c>
      <c r="L45" t="s">
        <v>61</v>
      </c>
      <c r="M45" t="s">
        <v>60</v>
      </c>
      <c r="O45" t="e">
        <f t="shared" si="0"/>
        <v>#N/A</v>
      </c>
      <c r="P45">
        <f t="shared" si="1"/>
        <v>616.49</v>
      </c>
      <c r="Q45">
        <f t="shared" si="2"/>
        <v>616.49</v>
      </c>
      <c r="R45" s="10" t="e">
        <f t="shared" si="3"/>
        <v>#N/A</v>
      </c>
      <c r="S45" s="2" t="e">
        <f t="shared" si="4"/>
        <v>#N/A</v>
      </c>
    </row>
    <row r="46" spans="1:19" ht="12.75">
      <c r="A46" s="1">
        <v>38788.51388888889</v>
      </c>
      <c r="B46">
        <v>616.22</v>
      </c>
      <c r="C46">
        <v>735</v>
      </c>
      <c r="D46" t="s">
        <v>55</v>
      </c>
      <c r="E46" t="s">
        <v>56</v>
      </c>
      <c r="F46" t="s">
        <v>57</v>
      </c>
      <c r="G46">
        <v>118.99</v>
      </c>
      <c r="H46">
        <v>0.21</v>
      </c>
      <c r="K46" t="s">
        <v>58</v>
      </c>
      <c r="L46" t="s">
        <v>61</v>
      </c>
      <c r="M46" t="s">
        <v>60</v>
      </c>
      <c r="O46" t="e">
        <f t="shared" si="0"/>
        <v>#N/A</v>
      </c>
      <c r="P46">
        <f t="shared" si="1"/>
        <v>616.22</v>
      </c>
      <c r="Q46">
        <f t="shared" si="2"/>
        <v>616.22</v>
      </c>
      <c r="R46" s="10" t="e">
        <f t="shared" si="3"/>
        <v>#N/A</v>
      </c>
      <c r="S46" s="2" t="e">
        <f t="shared" si="4"/>
        <v>#N/A</v>
      </c>
    </row>
    <row r="47" spans="1:30" ht="12.75">
      <c r="A47" s="1">
        <v>38814.62847222222</v>
      </c>
      <c r="B47">
        <v>616</v>
      </c>
      <c r="C47">
        <v>735</v>
      </c>
      <c r="D47" t="s">
        <v>55</v>
      </c>
      <c r="E47" t="s">
        <v>56</v>
      </c>
      <c r="F47" t="s">
        <v>57</v>
      </c>
      <c r="G47">
        <v>119.21</v>
      </c>
      <c r="H47">
        <v>0.21</v>
      </c>
      <c r="K47" t="s">
        <v>58</v>
      </c>
      <c r="L47" t="s">
        <v>61</v>
      </c>
      <c r="M47" t="s">
        <v>60</v>
      </c>
      <c r="O47" t="e">
        <f t="shared" si="0"/>
        <v>#N/A</v>
      </c>
      <c r="P47">
        <f t="shared" si="1"/>
        <v>616</v>
      </c>
      <c r="Q47">
        <f t="shared" si="2"/>
        <v>616</v>
      </c>
      <c r="R47" s="10" t="e">
        <f t="shared" si="3"/>
        <v>#N/A</v>
      </c>
      <c r="S47" s="2" t="e">
        <f t="shared" si="4"/>
        <v>#N/A</v>
      </c>
      <c r="Z47" t="s">
        <v>18</v>
      </c>
      <c r="AA47">
        <f>MAX(AA48:AA59)</f>
        <v>0</v>
      </c>
      <c r="AB47">
        <f>MIN(AB48:AB59)</f>
        <v>0</v>
      </c>
      <c r="AD47">
        <f>SUM(AD48:AD59)</f>
        <v>0</v>
      </c>
    </row>
    <row r="48" spans="1:34" ht="12.75">
      <c r="A48" s="1">
        <v>38850.48263888889</v>
      </c>
      <c r="B48">
        <v>615.475</v>
      </c>
      <c r="C48">
        <v>735</v>
      </c>
      <c r="D48" t="s">
        <v>55</v>
      </c>
      <c r="E48" t="s">
        <v>56</v>
      </c>
      <c r="F48" t="s">
        <v>57</v>
      </c>
      <c r="G48">
        <v>119.735</v>
      </c>
      <c r="H48">
        <v>0.21</v>
      </c>
      <c r="K48" t="s">
        <v>58</v>
      </c>
      <c r="L48" t="s">
        <v>61</v>
      </c>
      <c r="M48" t="s">
        <v>60</v>
      </c>
      <c r="O48" t="e">
        <f t="shared" si="0"/>
        <v>#N/A</v>
      </c>
      <c r="P48">
        <f t="shared" si="1"/>
        <v>615.475</v>
      </c>
      <c r="Q48">
        <f t="shared" si="2"/>
        <v>615.475</v>
      </c>
      <c r="R48" s="10" t="e">
        <f t="shared" si="3"/>
        <v>#N/A</v>
      </c>
      <c r="S48" s="2" t="e">
        <f t="shared" si="4"/>
        <v>#N/A</v>
      </c>
      <c r="Z48" t="s">
        <v>23</v>
      </c>
      <c r="AG48" t="e">
        <f>IF(AE48&gt;=AC48,0.5*(1+((AE48-AC48)/(AA48-AC48))),(AE48-AB48)/(2*(AC48-AB48)))</f>
        <v>#DIV/0!</v>
      </c>
      <c r="AH48" t="e">
        <f>IF(AE48&gt;=$AC$47,0.5*(1+((AE48-$AC$47)/($AA$47-$AC$47))),(AE48-$AB$47)/(2*($AC$47-$AB$47)))</f>
        <v>#DIV/0!</v>
      </c>
    </row>
    <row r="49" spans="1:34" ht="12.75">
      <c r="A49" s="1">
        <v>38881.618055555555</v>
      </c>
      <c r="B49">
        <v>614.76</v>
      </c>
      <c r="C49">
        <v>735</v>
      </c>
      <c r="D49" t="s">
        <v>55</v>
      </c>
      <c r="E49" t="s">
        <v>56</v>
      </c>
      <c r="F49" t="s">
        <v>57</v>
      </c>
      <c r="G49">
        <v>120.45</v>
      </c>
      <c r="H49">
        <v>0.21</v>
      </c>
      <c r="K49" t="s">
        <v>58</v>
      </c>
      <c r="L49" t="s">
        <v>61</v>
      </c>
      <c r="M49" t="s">
        <v>60</v>
      </c>
      <c r="O49" t="e">
        <f t="shared" si="0"/>
        <v>#N/A</v>
      </c>
      <c r="P49">
        <f t="shared" si="1"/>
        <v>614.76</v>
      </c>
      <c r="Q49">
        <f t="shared" si="2"/>
        <v>614.76</v>
      </c>
      <c r="R49" s="10" t="e">
        <f t="shared" si="3"/>
        <v>#N/A</v>
      </c>
      <c r="S49" s="2" t="e">
        <f t="shared" si="4"/>
        <v>#N/A</v>
      </c>
      <c r="Z49" t="s">
        <v>24</v>
      </c>
      <c r="AG49" t="e">
        <f aca="true" t="shared" si="11" ref="AG49:AG59">IF(AE49&gt;=AC49,0.5*(1+((AE49-AC49)/(AA49-AC49))),(AE49-AB49)/(2*(AC49-AB49)))</f>
        <v>#DIV/0!</v>
      </c>
      <c r="AH49" t="e">
        <f aca="true" t="shared" si="12" ref="AH49:AH59">IF(AE49&gt;=$AC$47,0.5*(1+((AE49-$AC$47)/($AA$47-$AC$47))),(AE49-$AB$47)/(2*($AC$47-$AB$47)))</f>
        <v>#DIV/0!</v>
      </c>
    </row>
    <row r="50" spans="1:34" ht="12.75">
      <c r="A50" s="1">
        <v>38901.65625</v>
      </c>
      <c r="B50">
        <v>614.29</v>
      </c>
      <c r="C50">
        <v>735</v>
      </c>
      <c r="D50" t="s">
        <v>55</v>
      </c>
      <c r="E50" t="s">
        <v>56</v>
      </c>
      <c r="F50" t="s">
        <v>57</v>
      </c>
      <c r="G50">
        <v>120.92</v>
      </c>
      <c r="H50">
        <v>0.21</v>
      </c>
      <c r="K50" t="s">
        <v>58</v>
      </c>
      <c r="L50" t="s">
        <v>61</v>
      </c>
      <c r="M50" t="s">
        <v>60</v>
      </c>
      <c r="O50" t="e">
        <f t="shared" si="0"/>
        <v>#N/A</v>
      </c>
      <c r="P50">
        <f t="shared" si="1"/>
        <v>614.29</v>
      </c>
      <c r="Q50">
        <f t="shared" si="2"/>
        <v>614.29</v>
      </c>
      <c r="R50" s="10" t="e">
        <f t="shared" si="3"/>
        <v>#N/A</v>
      </c>
      <c r="S50" s="2" t="e">
        <f t="shared" si="4"/>
        <v>#N/A</v>
      </c>
      <c r="Z50" t="s">
        <v>25</v>
      </c>
      <c r="AG50" t="e">
        <f t="shared" si="11"/>
        <v>#DIV/0!</v>
      </c>
      <c r="AH50" t="e">
        <f t="shared" si="12"/>
        <v>#DIV/0!</v>
      </c>
    </row>
    <row r="51" spans="1:34" ht="12.75">
      <c r="A51" s="1">
        <v>38933.88888888889</v>
      </c>
      <c r="B51">
        <v>613.78</v>
      </c>
      <c r="C51">
        <v>735</v>
      </c>
      <c r="D51" t="s">
        <v>55</v>
      </c>
      <c r="E51" t="s">
        <v>56</v>
      </c>
      <c r="F51" t="s">
        <v>57</v>
      </c>
      <c r="G51">
        <v>121.43</v>
      </c>
      <c r="H51">
        <v>0.21</v>
      </c>
      <c r="K51" t="s">
        <v>58</v>
      </c>
      <c r="L51" t="s">
        <v>61</v>
      </c>
      <c r="M51" t="s">
        <v>60</v>
      </c>
      <c r="O51" t="e">
        <f t="shared" si="0"/>
        <v>#N/A</v>
      </c>
      <c r="P51">
        <f t="shared" si="1"/>
        <v>613.78</v>
      </c>
      <c r="Q51">
        <f t="shared" si="2"/>
        <v>613.78</v>
      </c>
      <c r="R51" s="10" t="e">
        <f t="shared" si="3"/>
        <v>#N/A</v>
      </c>
      <c r="S51" s="2" t="e">
        <f t="shared" si="4"/>
        <v>#N/A</v>
      </c>
      <c r="Z51" t="s">
        <v>26</v>
      </c>
      <c r="AG51" t="e">
        <f t="shared" si="11"/>
        <v>#DIV/0!</v>
      </c>
      <c r="AH51" t="e">
        <f t="shared" si="12"/>
        <v>#DIV/0!</v>
      </c>
    </row>
    <row r="52" spans="1:34" ht="12.75">
      <c r="A52" s="1">
        <v>39044.583333333336</v>
      </c>
      <c r="B52">
        <v>614.92</v>
      </c>
      <c r="C52">
        <v>735</v>
      </c>
      <c r="D52" t="s">
        <v>55</v>
      </c>
      <c r="E52" t="s">
        <v>56</v>
      </c>
      <c r="F52" t="s">
        <v>57</v>
      </c>
      <c r="G52">
        <v>120.29</v>
      </c>
      <c r="H52">
        <v>0.21</v>
      </c>
      <c r="K52" t="s">
        <v>58</v>
      </c>
      <c r="L52" t="s">
        <v>61</v>
      </c>
      <c r="M52" t="s">
        <v>60</v>
      </c>
      <c r="O52" t="e">
        <f t="shared" si="0"/>
        <v>#N/A</v>
      </c>
      <c r="P52">
        <f t="shared" si="1"/>
        <v>614.92</v>
      </c>
      <c r="Q52">
        <f t="shared" si="2"/>
        <v>614.92</v>
      </c>
      <c r="R52" s="10" t="e">
        <f t="shared" si="3"/>
        <v>#N/A</v>
      </c>
      <c r="S52" s="2" t="e">
        <f t="shared" si="4"/>
        <v>#N/A</v>
      </c>
      <c r="Z52" t="s">
        <v>27</v>
      </c>
      <c r="AG52" t="e">
        <f t="shared" si="11"/>
        <v>#DIV/0!</v>
      </c>
      <c r="AH52" t="e">
        <f t="shared" si="12"/>
        <v>#DIV/0!</v>
      </c>
    </row>
    <row r="53" spans="1:34" ht="12.75">
      <c r="A53" s="1">
        <v>39073.604166666664</v>
      </c>
      <c r="B53">
        <v>614.73</v>
      </c>
      <c r="C53">
        <v>735</v>
      </c>
      <c r="D53" t="s">
        <v>55</v>
      </c>
      <c r="E53" t="s">
        <v>56</v>
      </c>
      <c r="F53" t="s">
        <v>57</v>
      </c>
      <c r="G53">
        <v>120.48</v>
      </c>
      <c r="H53">
        <v>0.21</v>
      </c>
      <c r="K53" t="s">
        <v>58</v>
      </c>
      <c r="L53" t="s">
        <v>61</v>
      </c>
      <c r="M53" t="s">
        <v>60</v>
      </c>
      <c r="O53" t="e">
        <f t="shared" si="0"/>
        <v>#N/A</v>
      </c>
      <c r="P53">
        <f t="shared" si="1"/>
        <v>614.73</v>
      </c>
      <c r="Q53">
        <f t="shared" si="2"/>
        <v>614.73</v>
      </c>
      <c r="R53" s="10" t="e">
        <f t="shared" si="3"/>
        <v>#N/A</v>
      </c>
      <c r="S53" s="2" t="e">
        <f t="shared" si="4"/>
        <v>#N/A</v>
      </c>
      <c r="Z53" t="s">
        <v>28</v>
      </c>
      <c r="AG53" t="e">
        <f t="shared" si="11"/>
        <v>#DIV/0!</v>
      </c>
      <c r="AH53" t="e">
        <f t="shared" si="12"/>
        <v>#DIV/0!</v>
      </c>
    </row>
    <row r="54" spans="1:34" ht="12.75">
      <c r="A54" s="1">
        <v>39106.618055555555</v>
      </c>
      <c r="B54">
        <v>614.57</v>
      </c>
      <c r="C54">
        <v>735</v>
      </c>
      <c r="D54" t="s">
        <v>55</v>
      </c>
      <c r="E54" t="s">
        <v>56</v>
      </c>
      <c r="F54" t="s">
        <v>57</v>
      </c>
      <c r="G54">
        <v>120.64</v>
      </c>
      <c r="H54">
        <v>0.21</v>
      </c>
      <c r="K54" t="s">
        <v>58</v>
      </c>
      <c r="L54" t="s">
        <v>61</v>
      </c>
      <c r="M54" t="s">
        <v>60</v>
      </c>
      <c r="O54" t="e">
        <f t="shared" si="0"/>
        <v>#N/A</v>
      </c>
      <c r="P54">
        <f t="shared" si="1"/>
        <v>614.57</v>
      </c>
      <c r="Q54">
        <f t="shared" si="2"/>
        <v>614.57</v>
      </c>
      <c r="R54" s="10" t="e">
        <f t="shared" si="3"/>
        <v>#N/A</v>
      </c>
      <c r="S54" s="2" t="e">
        <f t="shared" si="4"/>
        <v>#N/A</v>
      </c>
      <c r="Y54" t="s">
        <v>38</v>
      </c>
      <c r="Z54" t="s">
        <v>29</v>
      </c>
      <c r="AG54" t="e">
        <f t="shared" si="11"/>
        <v>#DIV/0!</v>
      </c>
      <c r="AH54" t="e">
        <f t="shared" si="12"/>
        <v>#DIV/0!</v>
      </c>
    </row>
    <row r="55" spans="1:34" ht="12.75">
      <c r="A55" s="1">
        <v>39138.802083333336</v>
      </c>
      <c r="B55">
        <v>613.65</v>
      </c>
      <c r="C55">
        <v>735</v>
      </c>
      <c r="D55" t="s">
        <v>55</v>
      </c>
      <c r="E55" t="s">
        <v>56</v>
      </c>
      <c r="F55" t="s">
        <v>57</v>
      </c>
      <c r="G55">
        <v>121.56</v>
      </c>
      <c r="H55">
        <v>0.21</v>
      </c>
      <c r="K55" t="s">
        <v>58</v>
      </c>
      <c r="L55" t="s">
        <v>61</v>
      </c>
      <c r="M55" t="s">
        <v>60</v>
      </c>
      <c r="O55" t="e">
        <f t="shared" si="0"/>
        <v>#N/A</v>
      </c>
      <c r="P55">
        <f t="shared" si="1"/>
        <v>613.65</v>
      </c>
      <c r="Q55">
        <f t="shared" si="2"/>
        <v>613.65</v>
      </c>
      <c r="R55" s="10" t="e">
        <f t="shared" si="3"/>
        <v>#N/A</v>
      </c>
      <c r="S55" s="2" t="e">
        <f t="shared" si="4"/>
        <v>#N/A</v>
      </c>
      <c r="Z55" t="s">
        <v>30</v>
      </c>
      <c r="AG55" t="e">
        <f t="shared" si="11"/>
        <v>#DIV/0!</v>
      </c>
      <c r="AH55" t="e">
        <f t="shared" si="12"/>
        <v>#DIV/0!</v>
      </c>
    </row>
    <row r="56" spans="1:34" ht="12.75">
      <c r="A56" s="1">
        <v>39165.645833333336</v>
      </c>
      <c r="B56">
        <v>613.82</v>
      </c>
      <c r="C56">
        <v>735</v>
      </c>
      <c r="D56" t="s">
        <v>55</v>
      </c>
      <c r="E56" t="s">
        <v>56</v>
      </c>
      <c r="F56" t="s">
        <v>57</v>
      </c>
      <c r="G56">
        <v>121.39</v>
      </c>
      <c r="H56">
        <v>0.21</v>
      </c>
      <c r="K56" t="s">
        <v>58</v>
      </c>
      <c r="L56" t="s">
        <v>61</v>
      </c>
      <c r="M56" t="s">
        <v>60</v>
      </c>
      <c r="O56" t="e">
        <f t="shared" si="0"/>
        <v>#N/A</v>
      </c>
      <c r="P56">
        <f t="shared" si="1"/>
        <v>613.82</v>
      </c>
      <c r="Q56">
        <f t="shared" si="2"/>
        <v>613.82</v>
      </c>
      <c r="R56" s="10" t="e">
        <f t="shared" si="3"/>
        <v>#N/A</v>
      </c>
      <c r="S56" s="2" t="e">
        <f t="shared" si="4"/>
        <v>#N/A</v>
      </c>
      <c r="Z56" t="s">
        <v>31</v>
      </c>
      <c r="AG56" t="e">
        <f t="shared" si="11"/>
        <v>#DIV/0!</v>
      </c>
      <c r="AH56" t="e">
        <f t="shared" si="12"/>
        <v>#DIV/0!</v>
      </c>
    </row>
    <row r="57" spans="1:34" ht="12.75">
      <c r="A57" s="1">
        <v>39198.694444444445</v>
      </c>
      <c r="B57">
        <v>617.1</v>
      </c>
      <c r="C57">
        <v>735</v>
      </c>
      <c r="D57" t="s">
        <v>55</v>
      </c>
      <c r="E57" t="s">
        <v>56</v>
      </c>
      <c r="F57" t="s">
        <v>57</v>
      </c>
      <c r="G57">
        <v>118.11</v>
      </c>
      <c r="H57">
        <v>0.21</v>
      </c>
      <c r="K57" t="s">
        <v>58</v>
      </c>
      <c r="L57" t="s">
        <v>61</v>
      </c>
      <c r="M57" t="s">
        <v>60</v>
      </c>
      <c r="O57" t="e">
        <f t="shared" si="0"/>
        <v>#N/A</v>
      </c>
      <c r="P57">
        <f t="shared" si="1"/>
        <v>617.1</v>
      </c>
      <c r="Q57">
        <f t="shared" si="2"/>
        <v>617.1</v>
      </c>
      <c r="R57" s="10" t="e">
        <f t="shared" si="3"/>
        <v>#N/A</v>
      </c>
      <c r="S57" s="2" t="e">
        <f t="shared" si="4"/>
        <v>#N/A</v>
      </c>
      <c r="Z57" t="s">
        <v>32</v>
      </c>
      <c r="AG57" t="e">
        <f t="shared" si="11"/>
        <v>#DIV/0!</v>
      </c>
      <c r="AH57" t="e">
        <f t="shared" si="12"/>
        <v>#DIV/0!</v>
      </c>
    </row>
    <row r="58" spans="1:34" ht="12.75">
      <c r="A58" s="1">
        <v>39225.6875</v>
      </c>
      <c r="B58">
        <v>616.32</v>
      </c>
      <c r="C58">
        <v>735</v>
      </c>
      <c r="D58" t="s">
        <v>55</v>
      </c>
      <c r="E58" t="s">
        <v>56</v>
      </c>
      <c r="F58" t="s">
        <v>57</v>
      </c>
      <c r="G58">
        <v>118.89</v>
      </c>
      <c r="H58">
        <v>0.21</v>
      </c>
      <c r="K58" t="s">
        <v>58</v>
      </c>
      <c r="L58" t="s">
        <v>61</v>
      </c>
      <c r="M58" t="s">
        <v>60</v>
      </c>
      <c r="O58" t="e">
        <f t="shared" si="0"/>
        <v>#N/A</v>
      </c>
      <c r="P58">
        <f t="shared" si="1"/>
        <v>616.32</v>
      </c>
      <c r="Q58">
        <f t="shared" si="2"/>
        <v>616.32</v>
      </c>
      <c r="R58" s="10" t="e">
        <f t="shared" si="3"/>
        <v>#N/A</v>
      </c>
      <c r="S58" s="2" t="e">
        <f t="shared" si="4"/>
        <v>#N/A</v>
      </c>
      <c r="Z58" t="s">
        <v>33</v>
      </c>
      <c r="AG58" t="e">
        <f t="shared" si="11"/>
        <v>#DIV/0!</v>
      </c>
      <c r="AH58" t="e">
        <f t="shared" si="12"/>
        <v>#DIV/0!</v>
      </c>
    </row>
    <row r="59" spans="1:34" ht="12.75">
      <c r="A59" s="1">
        <v>39252.774305555555</v>
      </c>
      <c r="B59">
        <v>615.95</v>
      </c>
      <c r="C59">
        <v>735</v>
      </c>
      <c r="D59" t="s">
        <v>55</v>
      </c>
      <c r="E59" t="s">
        <v>56</v>
      </c>
      <c r="F59" t="s">
        <v>57</v>
      </c>
      <c r="G59">
        <v>119.26</v>
      </c>
      <c r="H59">
        <v>0.21</v>
      </c>
      <c r="K59" t="s">
        <v>58</v>
      </c>
      <c r="L59" t="s">
        <v>61</v>
      </c>
      <c r="M59" t="s">
        <v>60</v>
      </c>
      <c r="O59" t="e">
        <f t="shared" si="0"/>
        <v>#N/A</v>
      </c>
      <c r="P59">
        <f t="shared" si="1"/>
        <v>615.95</v>
      </c>
      <c r="Q59">
        <f t="shared" si="2"/>
        <v>615.95</v>
      </c>
      <c r="R59" s="10" t="e">
        <f t="shared" si="3"/>
        <v>#N/A</v>
      </c>
      <c r="S59" s="2" t="e">
        <f t="shared" si="4"/>
        <v>#N/A</v>
      </c>
      <c r="Z59" t="s">
        <v>34</v>
      </c>
      <c r="AG59" t="e">
        <f t="shared" si="11"/>
        <v>#DIV/0!</v>
      </c>
      <c r="AH59" t="e">
        <f t="shared" si="12"/>
        <v>#DIV/0!</v>
      </c>
    </row>
    <row r="60" spans="1:19" ht="12.75">
      <c r="A60" s="1">
        <v>39280.774305555555</v>
      </c>
      <c r="B60">
        <v>615.36</v>
      </c>
      <c r="C60">
        <v>735</v>
      </c>
      <c r="D60" t="s">
        <v>55</v>
      </c>
      <c r="E60" t="s">
        <v>56</v>
      </c>
      <c r="F60" t="s">
        <v>57</v>
      </c>
      <c r="G60">
        <v>119.85</v>
      </c>
      <c r="H60">
        <v>0.21</v>
      </c>
      <c r="K60" t="s">
        <v>58</v>
      </c>
      <c r="L60" t="s">
        <v>61</v>
      </c>
      <c r="M60" t="s">
        <v>60</v>
      </c>
      <c r="O60" t="e">
        <f t="shared" si="0"/>
        <v>#N/A</v>
      </c>
      <c r="P60">
        <f t="shared" si="1"/>
        <v>615.36</v>
      </c>
      <c r="Q60">
        <f t="shared" si="2"/>
        <v>615.36</v>
      </c>
      <c r="R60" s="10" t="e">
        <f t="shared" si="3"/>
        <v>#N/A</v>
      </c>
      <c r="S60" s="2" t="e">
        <f t="shared" si="4"/>
        <v>#N/A</v>
      </c>
    </row>
    <row r="61" spans="1:19" ht="12.75">
      <c r="A61" s="1">
        <v>39315.739583333336</v>
      </c>
      <c r="B61">
        <v>614.76</v>
      </c>
      <c r="C61">
        <v>735</v>
      </c>
      <c r="D61" t="s">
        <v>55</v>
      </c>
      <c r="E61" t="s">
        <v>56</v>
      </c>
      <c r="F61" t="s">
        <v>57</v>
      </c>
      <c r="G61">
        <v>120.45</v>
      </c>
      <c r="H61">
        <v>0.21</v>
      </c>
      <c r="K61" t="s">
        <v>58</v>
      </c>
      <c r="L61" t="s">
        <v>61</v>
      </c>
      <c r="M61" t="s">
        <v>60</v>
      </c>
      <c r="O61" t="e">
        <f t="shared" si="0"/>
        <v>#N/A</v>
      </c>
      <c r="P61">
        <f t="shared" si="1"/>
        <v>614.76</v>
      </c>
      <c r="Q61">
        <f t="shared" si="2"/>
        <v>614.76</v>
      </c>
      <c r="R61" s="10" t="e">
        <f t="shared" si="3"/>
        <v>#N/A</v>
      </c>
      <c r="S61" s="2" t="e">
        <f t="shared" si="4"/>
        <v>#N/A</v>
      </c>
    </row>
    <row r="62" spans="1:19" ht="12.75">
      <c r="A62" s="1">
        <v>39350.67361111111</v>
      </c>
      <c r="B62">
        <v>614.16</v>
      </c>
      <c r="C62">
        <v>735</v>
      </c>
      <c r="D62" t="s">
        <v>55</v>
      </c>
      <c r="E62" t="s">
        <v>56</v>
      </c>
      <c r="F62" t="s">
        <v>57</v>
      </c>
      <c r="G62">
        <v>121.05</v>
      </c>
      <c r="H62">
        <v>0.21</v>
      </c>
      <c r="K62" t="s">
        <v>58</v>
      </c>
      <c r="L62" t="s">
        <v>61</v>
      </c>
      <c r="M62" t="s">
        <v>60</v>
      </c>
      <c r="O62" t="e">
        <f t="shared" si="0"/>
        <v>#N/A</v>
      </c>
      <c r="P62">
        <f t="shared" si="1"/>
        <v>614.16</v>
      </c>
      <c r="Q62">
        <f t="shared" si="2"/>
        <v>614.16</v>
      </c>
      <c r="R62" s="10" t="e">
        <f t="shared" si="3"/>
        <v>#N/A</v>
      </c>
      <c r="S62" s="2" t="e">
        <f t="shared" si="4"/>
        <v>#N/A</v>
      </c>
    </row>
    <row r="63" spans="1:19" ht="12.75">
      <c r="A63" s="1">
        <v>39378.618055555555</v>
      </c>
      <c r="B63">
        <v>614.19</v>
      </c>
      <c r="C63">
        <v>735</v>
      </c>
      <c r="D63" t="s">
        <v>55</v>
      </c>
      <c r="E63" t="s">
        <v>56</v>
      </c>
      <c r="F63" t="s">
        <v>57</v>
      </c>
      <c r="G63">
        <v>121.02</v>
      </c>
      <c r="H63">
        <v>0.21</v>
      </c>
      <c r="K63" t="s">
        <v>58</v>
      </c>
      <c r="L63" t="s">
        <v>61</v>
      </c>
      <c r="M63" t="s">
        <v>60</v>
      </c>
      <c r="O63" t="e">
        <f t="shared" si="0"/>
        <v>#N/A</v>
      </c>
      <c r="P63">
        <f t="shared" si="1"/>
        <v>614.19</v>
      </c>
      <c r="Q63">
        <f t="shared" si="2"/>
        <v>614.19</v>
      </c>
      <c r="R63" s="10" t="e">
        <f t="shared" si="3"/>
        <v>#N/A</v>
      </c>
      <c r="S63" s="2" t="e">
        <f t="shared" si="4"/>
        <v>#N/A</v>
      </c>
    </row>
    <row r="64" spans="1:19" ht="12.75">
      <c r="A64" s="1">
        <v>39407.59027777778</v>
      </c>
      <c r="B64">
        <v>614.23</v>
      </c>
      <c r="C64">
        <v>735</v>
      </c>
      <c r="D64" t="s">
        <v>55</v>
      </c>
      <c r="E64" t="s">
        <v>56</v>
      </c>
      <c r="F64" t="s">
        <v>57</v>
      </c>
      <c r="G64">
        <v>120.98</v>
      </c>
      <c r="H64">
        <v>0.21</v>
      </c>
      <c r="K64" t="s">
        <v>58</v>
      </c>
      <c r="L64" t="s">
        <v>61</v>
      </c>
      <c r="M64" t="s">
        <v>60</v>
      </c>
      <c r="O64" t="e">
        <f t="shared" si="0"/>
        <v>#N/A</v>
      </c>
      <c r="P64">
        <f t="shared" si="1"/>
        <v>614.23</v>
      </c>
      <c r="Q64">
        <f t="shared" si="2"/>
        <v>614.23</v>
      </c>
      <c r="R64" s="10" t="e">
        <f t="shared" si="3"/>
        <v>#N/A</v>
      </c>
      <c r="S64" s="2" t="e">
        <f t="shared" si="4"/>
        <v>#N/A</v>
      </c>
    </row>
    <row r="65" spans="1:19" ht="12.75">
      <c r="A65" s="1">
        <v>39438.416666666664</v>
      </c>
      <c r="B65">
        <v>613.41</v>
      </c>
      <c r="C65">
        <v>735</v>
      </c>
      <c r="D65" t="s">
        <v>55</v>
      </c>
      <c r="E65" t="s">
        <v>56</v>
      </c>
      <c r="F65" t="s">
        <v>57</v>
      </c>
      <c r="G65">
        <v>121.8</v>
      </c>
      <c r="H65">
        <v>0.21</v>
      </c>
      <c r="K65" t="s">
        <v>58</v>
      </c>
      <c r="L65" t="s">
        <v>61</v>
      </c>
      <c r="M65" t="s">
        <v>60</v>
      </c>
      <c r="O65" t="e">
        <f t="shared" si="0"/>
        <v>#N/A</v>
      </c>
      <c r="P65">
        <f t="shared" si="1"/>
        <v>613.41</v>
      </c>
      <c r="Q65">
        <f t="shared" si="2"/>
        <v>613.41</v>
      </c>
      <c r="R65" s="10" t="e">
        <f t="shared" si="3"/>
        <v>#N/A</v>
      </c>
      <c r="S65" s="2" t="e">
        <f t="shared" si="4"/>
        <v>#N/A</v>
      </c>
    </row>
    <row r="66" spans="1:19" ht="12.75">
      <c r="A66" s="1">
        <v>39463.51388888889</v>
      </c>
      <c r="B66">
        <v>613.91</v>
      </c>
      <c r="C66">
        <v>735</v>
      </c>
      <c r="D66" t="s">
        <v>55</v>
      </c>
      <c r="E66" t="s">
        <v>56</v>
      </c>
      <c r="F66" t="s">
        <v>57</v>
      </c>
      <c r="G66">
        <v>121.3</v>
      </c>
      <c r="H66">
        <v>0.21</v>
      </c>
      <c r="K66" t="s">
        <v>58</v>
      </c>
      <c r="L66" t="s">
        <v>61</v>
      </c>
      <c r="M66" t="s">
        <v>60</v>
      </c>
      <c r="O66" t="e">
        <f t="shared" si="0"/>
        <v>#N/A</v>
      </c>
      <c r="P66">
        <f t="shared" si="1"/>
        <v>613.91</v>
      </c>
      <c r="Q66">
        <f t="shared" si="2"/>
        <v>613.91</v>
      </c>
      <c r="R66" s="10" t="e">
        <f t="shared" si="3"/>
        <v>#N/A</v>
      </c>
      <c r="S66" s="2" t="e">
        <f t="shared" si="4"/>
        <v>#N/A</v>
      </c>
    </row>
    <row r="67" spans="1:19" ht="12.75">
      <c r="A67" s="1">
        <v>39492.35763888889</v>
      </c>
      <c r="B67">
        <v>613.31</v>
      </c>
      <c r="C67">
        <v>735</v>
      </c>
      <c r="D67" t="s">
        <v>55</v>
      </c>
      <c r="E67" t="s">
        <v>56</v>
      </c>
      <c r="F67" t="s">
        <v>57</v>
      </c>
      <c r="G67">
        <v>121.9</v>
      </c>
      <c r="H67">
        <v>0.21</v>
      </c>
      <c r="K67" t="s">
        <v>58</v>
      </c>
      <c r="L67" t="s">
        <v>61</v>
      </c>
      <c r="M67" t="s">
        <v>60</v>
      </c>
      <c r="O67" t="e">
        <f t="shared" si="0"/>
        <v>#N/A</v>
      </c>
      <c r="P67">
        <f t="shared" si="1"/>
        <v>613.31</v>
      </c>
      <c r="Q67">
        <f t="shared" si="2"/>
        <v>613.31</v>
      </c>
      <c r="R67" s="10" t="e">
        <f t="shared" si="3"/>
        <v>#N/A</v>
      </c>
      <c r="S67" s="2" t="e">
        <f t="shared" si="4"/>
        <v>#N/A</v>
      </c>
    </row>
    <row r="68" spans="1:19" ht="12.75">
      <c r="A68" s="1">
        <v>39492.35833333333</v>
      </c>
      <c r="C68">
        <v>735</v>
      </c>
      <c r="D68" t="s">
        <v>55</v>
      </c>
      <c r="E68" t="s">
        <v>56</v>
      </c>
      <c r="F68" t="s">
        <v>57</v>
      </c>
      <c r="H68">
        <v>0.21</v>
      </c>
      <c r="K68" t="s">
        <v>58</v>
      </c>
      <c r="L68" t="s">
        <v>61</v>
      </c>
      <c r="M68" t="s">
        <v>60</v>
      </c>
      <c r="O68" t="e">
        <f aca="true" t="shared" si="13" ref="O68:O131">IF(EXACT(E68,"Nivel Dinámico"),IF(B68=0,NA(),B68),NA())</f>
        <v>#N/A</v>
      </c>
      <c r="P68" t="e">
        <f aca="true" t="shared" si="14" ref="P68:P131">IF(AND(EXACT(E68,"Nivel Estático"),NOT(EXACT(F68,"SONDA AUTOMÁTICA"))),IF(B68=0,NA(),B68),NA())</f>
        <v>#N/A</v>
      </c>
      <c r="Q68">
        <f aca="true" t="shared" si="15" ref="Q68:Q131">IF(ISNA(P68),IF(ISNA(R68),IF(ISNA(S68),"",S68),R68),P68)</f>
      </c>
      <c r="R68" s="10" t="e">
        <f aca="true" t="shared" si="16" ref="R68:R131">IF(EXACT(E68,"Extrapolado"),IF(B68=0,NA(),B68),NA())</f>
        <v>#N/A</v>
      </c>
      <c r="S68" s="2" t="e">
        <f aca="true" t="shared" si="17" ref="S68:S131">IF(EXACT(F68,"SONDA AUTOMÁTICA"),IF(B68=0,NA(),B68),NA())</f>
        <v>#N/A</v>
      </c>
    </row>
    <row r="69" spans="1:19" ht="12.75">
      <c r="A69" s="1">
        <v>39520.714583333334</v>
      </c>
      <c r="B69">
        <v>613.37</v>
      </c>
      <c r="C69">
        <v>735</v>
      </c>
      <c r="D69" t="s">
        <v>55</v>
      </c>
      <c r="E69" t="s">
        <v>56</v>
      </c>
      <c r="F69" t="s">
        <v>57</v>
      </c>
      <c r="G69">
        <v>121.84</v>
      </c>
      <c r="H69">
        <v>0.21</v>
      </c>
      <c r="K69" t="s">
        <v>58</v>
      </c>
      <c r="L69" t="s">
        <v>61</v>
      </c>
      <c r="M69" t="s">
        <v>60</v>
      </c>
      <c r="O69" t="e">
        <f t="shared" si="13"/>
        <v>#N/A</v>
      </c>
      <c r="P69">
        <f t="shared" si="14"/>
        <v>613.37</v>
      </c>
      <c r="Q69">
        <f t="shared" si="15"/>
        <v>613.37</v>
      </c>
      <c r="R69" s="10" t="e">
        <f t="shared" si="16"/>
        <v>#N/A</v>
      </c>
      <c r="S69" s="2" t="e">
        <f t="shared" si="17"/>
        <v>#N/A</v>
      </c>
    </row>
    <row r="70" spans="1:19" ht="12.75">
      <c r="A70" s="1">
        <v>39539.71527777778</v>
      </c>
      <c r="B70">
        <v>612.9</v>
      </c>
      <c r="C70">
        <v>735</v>
      </c>
      <c r="D70" t="s">
        <v>55</v>
      </c>
      <c r="E70" t="s">
        <v>56</v>
      </c>
      <c r="F70" t="s">
        <v>57</v>
      </c>
      <c r="G70">
        <v>122.31</v>
      </c>
      <c r="H70">
        <v>0.21</v>
      </c>
      <c r="K70" t="s">
        <v>58</v>
      </c>
      <c r="L70" t="s">
        <v>61</v>
      </c>
      <c r="M70" t="s">
        <v>60</v>
      </c>
      <c r="O70" t="e">
        <f t="shared" si="13"/>
        <v>#N/A</v>
      </c>
      <c r="P70">
        <f t="shared" si="14"/>
        <v>612.9</v>
      </c>
      <c r="Q70">
        <f t="shared" si="15"/>
        <v>612.9</v>
      </c>
      <c r="R70" s="10" t="e">
        <f t="shared" si="16"/>
        <v>#N/A</v>
      </c>
      <c r="S70" s="2" t="e">
        <f t="shared" si="17"/>
        <v>#N/A</v>
      </c>
    </row>
    <row r="71" spans="1:19" ht="12.75">
      <c r="A71" s="1">
        <v>39576.76388888889</v>
      </c>
      <c r="B71">
        <v>614.49</v>
      </c>
      <c r="C71">
        <v>735</v>
      </c>
      <c r="D71" t="s">
        <v>55</v>
      </c>
      <c r="E71" t="s">
        <v>56</v>
      </c>
      <c r="F71" t="s">
        <v>57</v>
      </c>
      <c r="G71">
        <v>120.72</v>
      </c>
      <c r="H71">
        <v>0.21</v>
      </c>
      <c r="K71" t="s">
        <v>58</v>
      </c>
      <c r="L71" t="s">
        <v>61</v>
      </c>
      <c r="M71" t="s">
        <v>60</v>
      </c>
      <c r="O71" t="e">
        <f t="shared" si="13"/>
        <v>#N/A</v>
      </c>
      <c r="P71">
        <f t="shared" si="14"/>
        <v>614.49</v>
      </c>
      <c r="Q71">
        <f t="shared" si="15"/>
        <v>614.49</v>
      </c>
      <c r="R71" s="10" t="e">
        <f t="shared" si="16"/>
        <v>#N/A</v>
      </c>
      <c r="S71" s="2" t="e">
        <f t="shared" si="17"/>
        <v>#N/A</v>
      </c>
    </row>
    <row r="72" spans="1:19" ht="12.75">
      <c r="A72" s="1">
        <v>39601.375</v>
      </c>
      <c r="B72">
        <v>614.08</v>
      </c>
      <c r="C72">
        <v>735</v>
      </c>
      <c r="D72" t="s">
        <v>55</v>
      </c>
      <c r="E72" t="s">
        <v>56</v>
      </c>
      <c r="F72" t="s">
        <v>57</v>
      </c>
      <c r="G72">
        <v>121.13</v>
      </c>
      <c r="H72">
        <v>0.21</v>
      </c>
      <c r="K72" t="s">
        <v>58</v>
      </c>
      <c r="L72" t="s">
        <v>61</v>
      </c>
      <c r="M72" t="s">
        <v>60</v>
      </c>
      <c r="O72" t="e">
        <f t="shared" si="13"/>
        <v>#N/A</v>
      </c>
      <c r="P72">
        <f t="shared" si="14"/>
        <v>614.08</v>
      </c>
      <c r="Q72">
        <f t="shared" si="15"/>
        <v>614.08</v>
      </c>
      <c r="R72" s="10" t="e">
        <f t="shared" si="16"/>
        <v>#N/A</v>
      </c>
      <c r="S72" s="2" t="e">
        <f t="shared" si="17"/>
        <v>#N/A</v>
      </c>
    </row>
    <row r="73" spans="1:19" ht="12.75">
      <c r="A73" s="1">
        <v>39638.354166666664</v>
      </c>
      <c r="B73">
        <v>618.6</v>
      </c>
      <c r="C73">
        <v>735</v>
      </c>
      <c r="D73" t="s">
        <v>55</v>
      </c>
      <c r="E73" t="s">
        <v>56</v>
      </c>
      <c r="F73" t="s">
        <v>57</v>
      </c>
      <c r="G73">
        <v>116.61</v>
      </c>
      <c r="H73">
        <v>0.21</v>
      </c>
      <c r="K73" t="s">
        <v>58</v>
      </c>
      <c r="L73" t="s">
        <v>61</v>
      </c>
      <c r="M73" t="s">
        <v>60</v>
      </c>
      <c r="O73" t="e">
        <f t="shared" si="13"/>
        <v>#N/A</v>
      </c>
      <c r="P73">
        <f t="shared" si="14"/>
        <v>618.6</v>
      </c>
      <c r="Q73">
        <f t="shared" si="15"/>
        <v>618.6</v>
      </c>
      <c r="R73" s="10" t="e">
        <f t="shared" si="16"/>
        <v>#N/A</v>
      </c>
      <c r="S73" s="2" t="e">
        <f t="shared" si="17"/>
        <v>#N/A</v>
      </c>
    </row>
    <row r="74" spans="1:19" ht="12.75">
      <c r="A74" s="1">
        <v>39681.66008101852</v>
      </c>
      <c r="B74">
        <v>618.11</v>
      </c>
      <c r="C74">
        <v>735</v>
      </c>
      <c r="D74" t="s">
        <v>55</v>
      </c>
      <c r="E74" t="s">
        <v>56</v>
      </c>
      <c r="F74" t="s">
        <v>57</v>
      </c>
      <c r="G74">
        <v>117.1</v>
      </c>
      <c r="H74">
        <v>0.21</v>
      </c>
      <c r="K74" t="s">
        <v>58</v>
      </c>
      <c r="L74" t="s">
        <v>61</v>
      </c>
      <c r="M74" t="s">
        <v>60</v>
      </c>
      <c r="O74" t="e">
        <f t="shared" si="13"/>
        <v>#N/A</v>
      </c>
      <c r="P74">
        <f t="shared" si="14"/>
        <v>618.11</v>
      </c>
      <c r="Q74">
        <f t="shared" si="15"/>
        <v>618.11</v>
      </c>
      <c r="R74" s="10" t="e">
        <f t="shared" si="16"/>
        <v>#N/A</v>
      </c>
      <c r="S74" s="2" t="e">
        <f t="shared" si="17"/>
        <v>#N/A</v>
      </c>
    </row>
    <row r="75" spans="1:19" ht="12.75">
      <c r="A75" s="1">
        <v>39707.510775462964</v>
      </c>
      <c r="B75">
        <v>617.65</v>
      </c>
      <c r="C75">
        <v>735</v>
      </c>
      <c r="D75" t="s">
        <v>55</v>
      </c>
      <c r="E75" t="s">
        <v>56</v>
      </c>
      <c r="F75" t="s">
        <v>57</v>
      </c>
      <c r="G75">
        <v>117.56</v>
      </c>
      <c r="H75">
        <v>0.21</v>
      </c>
      <c r="K75" t="s">
        <v>58</v>
      </c>
      <c r="L75" t="s">
        <v>61</v>
      </c>
      <c r="M75" t="s">
        <v>60</v>
      </c>
      <c r="O75" t="e">
        <f t="shared" si="13"/>
        <v>#N/A</v>
      </c>
      <c r="P75">
        <f t="shared" si="14"/>
        <v>617.65</v>
      </c>
      <c r="Q75">
        <f t="shared" si="15"/>
        <v>617.65</v>
      </c>
      <c r="R75" s="10" t="e">
        <f t="shared" si="16"/>
        <v>#N/A</v>
      </c>
      <c r="S75" s="2" t="e">
        <f t="shared" si="17"/>
        <v>#N/A</v>
      </c>
    </row>
    <row r="76" spans="1:19" ht="12.75">
      <c r="A76" s="1">
        <v>39739.59722222222</v>
      </c>
      <c r="B76">
        <v>617.82</v>
      </c>
      <c r="C76">
        <v>735</v>
      </c>
      <c r="D76" t="s">
        <v>55</v>
      </c>
      <c r="E76" t="s">
        <v>56</v>
      </c>
      <c r="F76" t="s">
        <v>57</v>
      </c>
      <c r="G76">
        <v>117.39</v>
      </c>
      <c r="H76">
        <v>0.21</v>
      </c>
      <c r="K76" t="s">
        <v>58</v>
      </c>
      <c r="L76" t="s">
        <v>61</v>
      </c>
      <c r="M76" t="s">
        <v>60</v>
      </c>
      <c r="O76" t="e">
        <f t="shared" si="13"/>
        <v>#N/A</v>
      </c>
      <c r="P76">
        <f t="shared" si="14"/>
        <v>617.82</v>
      </c>
      <c r="Q76">
        <f t="shared" si="15"/>
        <v>617.82</v>
      </c>
      <c r="R76" s="10" t="e">
        <f t="shared" si="16"/>
        <v>#N/A</v>
      </c>
      <c r="S76" s="2" t="e">
        <f t="shared" si="17"/>
        <v>#N/A</v>
      </c>
    </row>
    <row r="77" spans="1:19" ht="12.75">
      <c r="A77" s="1">
        <v>39779.572916666664</v>
      </c>
      <c r="B77">
        <v>617.76</v>
      </c>
      <c r="C77">
        <v>735</v>
      </c>
      <c r="D77" t="s">
        <v>55</v>
      </c>
      <c r="E77" t="s">
        <v>56</v>
      </c>
      <c r="F77" t="s">
        <v>57</v>
      </c>
      <c r="G77">
        <v>117.45</v>
      </c>
      <c r="H77">
        <v>0.21</v>
      </c>
      <c r="K77" t="s">
        <v>58</v>
      </c>
      <c r="L77" t="s">
        <v>61</v>
      </c>
      <c r="M77" t="s">
        <v>60</v>
      </c>
      <c r="O77" t="e">
        <f t="shared" si="13"/>
        <v>#N/A</v>
      </c>
      <c r="P77">
        <f t="shared" si="14"/>
        <v>617.76</v>
      </c>
      <c r="Q77">
        <f t="shared" si="15"/>
        <v>617.76</v>
      </c>
      <c r="R77" s="10" t="e">
        <f t="shared" si="16"/>
        <v>#N/A</v>
      </c>
      <c r="S77" s="2" t="e">
        <f t="shared" si="17"/>
        <v>#N/A</v>
      </c>
    </row>
    <row r="78" spans="1:19" ht="12.75">
      <c r="A78" s="1">
        <v>39805.74652777778</v>
      </c>
      <c r="B78">
        <v>617.74</v>
      </c>
      <c r="C78">
        <v>735</v>
      </c>
      <c r="D78" t="s">
        <v>55</v>
      </c>
      <c r="E78" t="s">
        <v>56</v>
      </c>
      <c r="F78" t="s">
        <v>57</v>
      </c>
      <c r="G78">
        <v>117.47</v>
      </c>
      <c r="H78">
        <v>0.21</v>
      </c>
      <c r="K78" t="s">
        <v>58</v>
      </c>
      <c r="L78" t="s">
        <v>61</v>
      </c>
      <c r="M78" t="s">
        <v>60</v>
      </c>
      <c r="O78" t="e">
        <f t="shared" si="13"/>
        <v>#N/A</v>
      </c>
      <c r="P78">
        <f t="shared" si="14"/>
        <v>617.74</v>
      </c>
      <c r="Q78">
        <f t="shared" si="15"/>
        <v>617.74</v>
      </c>
      <c r="R78" s="10" t="e">
        <f t="shared" si="16"/>
        <v>#N/A</v>
      </c>
      <c r="S78" s="2" t="e">
        <f t="shared" si="17"/>
        <v>#N/A</v>
      </c>
    </row>
    <row r="79" spans="1:19" ht="12.75">
      <c r="A79" s="1">
        <v>39839.541666666664</v>
      </c>
      <c r="B79">
        <v>617.94</v>
      </c>
      <c r="C79">
        <v>735</v>
      </c>
      <c r="D79" t="s">
        <v>55</v>
      </c>
      <c r="E79" t="s">
        <v>56</v>
      </c>
      <c r="F79" t="s">
        <v>57</v>
      </c>
      <c r="G79">
        <v>117.27</v>
      </c>
      <c r="H79">
        <v>0.21</v>
      </c>
      <c r="K79" t="s">
        <v>58</v>
      </c>
      <c r="L79" t="s">
        <v>61</v>
      </c>
      <c r="M79" t="s">
        <v>60</v>
      </c>
      <c r="O79" t="e">
        <f t="shared" si="13"/>
        <v>#N/A</v>
      </c>
      <c r="P79">
        <f t="shared" si="14"/>
        <v>617.94</v>
      </c>
      <c r="Q79">
        <f t="shared" si="15"/>
        <v>617.94</v>
      </c>
      <c r="R79" s="10" t="e">
        <f t="shared" si="16"/>
        <v>#N/A</v>
      </c>
      <c r="S79" s="2" t="e">
        <f t="shared" si="17"/>
        <v>#N/A</v>
      </c>
    </row>
    <row r="80" spans="1:19" ht="12.75">
      <c r="A80" s="1">
        <v>39860.555555555555</v>
      </c>
      <c r="B80">
        <v>617.96</v>
      </c>
      <c r="C80">
        <v>735</v>
      </c>
      <c r="D80" t="s">
        <v>55</v>
      </c>
      <c r="E80" t="s">
        <v>56</v>
      </c>
      <c r="F80" t="s">
        <v>57</v>
      </c>
      <c r="G80">
        <v>117.25</v>
      </c>
      <c r="H80">
        <v>0.21</v>
      </c>
      <c r="K80" t="s">
        <v>58</v>
      </c>
      <c r="L80" t="s">
        <v>61</v>
      </c>
      <c r="M80" t="s">
        <v>60</v>
      </c>
      <c r="O80" t="e">
        <f t="shared" si="13"/>
        <v>#N/A</v>
      </c>
      <c r="P80">
        <f t="shared" si="14"/>
        <v>617.96</v>
      </c>
      <c r="Q80">
        <f t="shared" si="15"/>
        <v>617.96</v>
      </c>
      <c r="R80" s="10" t="e">
        <f t="shared" si="16"/>
        <v>#N/A</v>
      </c>
      <c r="S80" s="2" t="e">
        <f t="shared" si="17"/>
        <v>#N/A</v>
      </c>
    </row>
    <row r="81" spans="1:19" ht="12.75">
      <c r="A81" s="1">
        <v>39877.53125</v>
      </c>
      <c r="B81">
        <v>617.62</v>
      </c>
      <c r="C81">
        <v>735</v>
      </c>
      <c r="D81" t="s">
        <v>55</v>
      </c>
      <c r="E81" t="s">
        <v>56</v>
      </c>
      <c r="F81" t="s">
        <v>57</v>
      </c>
      <c r="G81">
        <v>117.59</v>
      </c>
      <c r="H81">
        <v>0.21</v>
      </c>
      <c r="K81" t="s">
        <v>58</v>
      </c>
      <c r="L81" t="s">
        <v>61</v>
      </c>
      <c r="M81" t="s">
        <v>60</v>
      </c>
      <c r="O81" t="e">
        <f t="shared" si="13"/>
        <v>#N/A</v>
      </c>
      <c r="P81">
        <f t="shared" si="14"/>
        <v>617.62</v>
      </c>
      <c r="Q81">
        <f t="shared" si="15"/>
        <v>617.62</v>
      </c>
      <c r="R81" s="10" t="e">
        <f t="shared" si="16"/>
        <v>#N/A</v>
      </c>
      <c r="S81" s="2" t="e">
        <f t="shared" si="17"/>
        <v>#N/A</v>
      </c>
    </row>
    <row r="82" spans="1:19" ht="12.75">
      <c r="A82" s="1">
        <v>39928.666666666664</v>
      </c>
      <c r="B82">
        <v>623.3</v>
      </c>
      <c r="C82">
        <v>735</v>
      </c>
      <c r="D82" t="s">
        <v>55</v>
      </c>
      <c r="E82" t="s">
        <v>56</v>
      </c>
      <c r="F82" t="s">
        <v>57</v>
      </c>
      <c r="G82">
        <v>111.91</v>
      </c>
      <c r="H82">
        <v>0.21</v>
      </c>
      <c r="K82" t="s">
        <v>58</v>
      </c>
      <c r="L82" t="s">
        <v>61</v>
      </c>
      <c r="M82" t="s">
        <v>60</v>
      </c>
      <c r="O82" t="e">
        <f t="shared" si="13"/>
        <v>#N/A</v>
      </c>
      <c r="P82">
        <f t="shared" si="14"/>
        <v>623.3</v>
      </c>
      <c r="Q82">
        <f t="shared" si="15"/>
        <v>623.3</v>
      </c>
      <c r="R82" s="10" t="e">
        <f t="shared" si="16"/>
        <v>#N/A</v>
      </c>
      <c r="S82" s="2" t="e">
        <f t="shared" si="17"/>
        <v>#N/A</v>
      </c>
    </row>
    <row r="83" spans="1:19" ht="12.75">
      <c r="A83" s="1">
        <v>39958.66736111111</v>
      </c>
      <c r="B83">
        <v>623.05</v>
      </c>
      <c r="C83">
        <v>735</v>
      </c>
      <c r="D83" t="s">
        <v>55</v>
      </c>
      <c r="E83" t="s">
        <v>56</v>
      </c>
      <c r="F83" t="s">
        <v>57</v>
      </c>
      <c r="G83">
        <v>112.16</v>
      </c>
      <c r="H83">
        <v>0.21</v>
      </c>
      <c r="K83" t="s">
        <v>58</v>
      </c>
      <c r="L83" t="s">
        <v>61</v>
      </c>
      <c r="M83" t="s">
        <v>60</v>
      </c>
      <c r="O83" t="e">
        <f t="shared" si="13"/>
        <v>#N/A</v>
      </c>
      <c r="P83">
        <f t="shared" si="14"/>
        <v>623.05</v>
      </c>
      <c r="Q83">
        <f t="shared" si="15"/>
        <v>623.05</v>
      </c>
      <c r="R83" s="10" t="e">
        <f t="shared" si="16"/>
        <v>#N/A</v>
      </c>
      <c r="S83" s="2" t="e">
        <f t="shared" si="17"/>
        <v>#N/A</v>
      </c>
    </row>
    <row r="84" spans="1:19" ht="12.75">
      <c r="A84" s="1">
        <v>39982.583333333336</v>
      </c>
      <c r="B84">
        <v>622.4</v>
      </c>
      <c r="C84">
        <v>735</v>
      </c>
      <c r="D84" t="s">
        <v>55</v>
      </c>
      <c r="E84" t="s">
        <v>56</v>
      </c>
      <c r="F84" t="s">
        <v>57</v>
      </c>
      <c r="G84">
        <v>112.81</v>
      </c>
      <c r="H84">
        <v>0.21</v>
      </c>
      <c r="K84" t="s">
        <v>58</v>
      </c>
      <c r="L84" t="s">
        <v>61</v>
      </c>
      <c r="M84" t="s">
        <v>60</v>
      </c>
      <c r="O84" t="e">
        <f t="shared" si="13"/>
        <v>#N/A</v>
      </c>
      <c r="P84">
        <f t="shared" si="14"/>
        <v>622.4</v>
      </c>
      <c r="Q84">
        <f t="shared" si="15"/>
        <v>622.4</v>
      </c>
      <c r="R84" s="10" t="e">
        <f t="shared" si="16"/>
        <v>#N/A</v>
      </c>
      <c r="S84" s="2" t="e">
        <f t="shared" si="17"/>
        <v>#N/A</v>
      </c>
    </row>
    <row r="85" spans="1:19" ht="12.75">
      <c r="A85" s="1">
        <v>40019.833333333336</v>
      </c>
      <c r="B85">
        <v>622.31</v>
      </c>
      <c r="C85">
        <v>735</v>
      </c>
      <c r="D85" t="s">
        <v>55</v>
      </c>
      <c r="E85" t="s">
        <v>56</v>
      </c>
      <c r="F85" t="s">
        <v>57</v>
      </c>
      <c r="G85">
        <v>112.9</v>
      </c>
      <c r="H85">
        <v>0.21</v>
      </c>
      <c r="K85" t="s">
        <v>58</v>
      </c>
      <c r="L85" t="s">
        <v>61</v>
      </c>
      <c r="M85" t="s">
        <v>60</v>
      </c>
      <c r="O85" t="e">
        <f t="shared" si="13"/>
        <v>#N/A</v>
      </c>
      <c r="P85">
        <f t="shared" si="14"/>
        <v>622.31</v>
      </c>
      <c r="Q85">
        <f t="shared" si="15"/>
        <v>622.31</v>
      </c>
      <c r="R85" s="10" t="e">
        <f t="shared" si="16"/>
        <v>#N/A</v>
      </c>
      <c r="S85" s="2" t="e">
        <f t="shared" si="17"/>
        <v>#N/A</v>
      </c>
    </row>
    <row r="86" spans="1:19" ht="12.75">
      <c r="A86" s="1">
        <v>40044.82638888889</v>
      </c>
      <c r="B86">
        <v>622.45</v>
      </c>
      <c r="C86">
        <v>735</v>
      </c>
      <c r="D86" t="s">
        <v>55</v>
      </c>
      <c r="E86" t="s">
        <v>56</v>
      </c>
      <c r="F86" t="s">
        <v>57</v>
      </c>
      <c r="G86">
        <v>112.76</v>
      </c>
      <c r="H86">
        <v>0.21</v>
      </c>
      <c r="K86" t="s">
        <v>58</v>
      </c>
      <c r="L86" t="s">
        <v>61</v>
      </c>
      <c r="M86" t="s">
        <v>60</v>
      </c>
      <c r="O86" t="e">
        <f t="shared" si="13"/>
        <v>#N/A</v>
      </c>
      <c r="P86">
        <f t="shared" si="14"/>
        <v>622.45</v>
      </c>
      <c r="Q86">
        <f t="shared" si="15"/>
        <v>622.45</v>
      </c>
      <c r="R86" s="10" t="e">
        <f t="shared" si="16"/>
        <v>#N/A</v>
      </c>
      <c r="S86" s="2" t="e">
        <f t="shared" si="17"/>
        <v>#N/A</v>
      </c>
    </row>
    <row r="87" spans="1:19" ht="12.75">
      <c r="A87" s="1">
        <v>40071.40972222222</v>
      </c>
      <c r="B87">
        <v>617.99</v>
      </c>
      <c r="C87">
        <v>735</v>
      </c>
      <c r="D87" t="s">
        <v>55</v>
      </c>
      <c r="E87" t="s">
        <v>56</v>
      </c>
      <c r="F87" t="s">
        <v>57</v>
      </c>
      <c r="G87">
        <v>117.22</v>
      </c>
      <c r="H87">
        <v>0.21</v>
      </c>
      <c r="K87" t="s">
        <v>58</v>
      </c>
      <c r="L87" t="s">
        <v>61</v>
      </c>
      <c r="M87" t="s">
        <v>60</v>
      </c>
      <c r="O87" t="e">
        <f t="shared" si="13"/>
        <v>#N/A</v>
      </c>
      <c r="P87">
        <f t="shared" si="14"/>
        <v>617.99</v>
      </c>
      <c r="Q87">
        <f t="shared" si="15"/>
        <v>617.99</v>
      </c>
      <c r="R87" s="10" t="e">
        <f t="shared" si="16"/>
        <v>#N/A</v>
      </c>
      <c r="S87" s="2" t="e">
        <f t="shared" si="17"/>
        <v>#N/A</v>
      </c>
    </row>
    <row r="88" spans="1:19" ht="12.75">
      <c r="A88" s="1">
        <v>40109.555555555555</v>
      </c>
      <c r="B88">
        <v>618.05</v>
      </c>
      <c r="C88">
        <v>735</v>
      </c>
      <c r="D88" t="s">
        <v>55</v>
      </c>
      <c r="E88" t="s">
        <v>56</v>
      </c>
      <c r="F88" t="s">
        <v>57</v>
      </c>
      <c r="G88">
        <v>117.16</v>
      </c>
      <c r="H88">
        <v>0.21</v>
      </c>
      <c r="K88" t="s">
        <v>58</v>
      </c>
      <c r="L88" t="s">
        <v>61</v>
      </c>
      <c r="M88" t="s">
        <v>60</v>
      </c>
      <c r="O88" t="e">
        <f t="shared" si="13"/>
        <v>#N/A</v>
      </c>
      <c r="P88">
        <f t="shared" si="14"/>
        <v>618.05</v>
      </c>
      <c r="Q88">
        <f t="shared" si="15"/>
        <v>618.05</v>
      </c>
      <c r="R88" s="10" t="e">
        <f t="shared" si="16"/>
        <v>#N/A</v>
      </c>
      <c r="S88" s="2" t="e">
        <f t="shared" si="17"/>
        <v>#N/A</v>
      </c>
    </row>
    <row r="89" spans="1:19" ht="12.75">
      <c r="A89" s="1">
        <v>40143.6875</v>
      </c>
      <c r="B89">
        <v>622.23</v>
      </c>
      <c r="C89">
        <v>735</v>
      </c>
      <c r="D89" t="s">
        <v>55</v>
      </c>
      <c r="E89" t="s">
        <v>56</v>
      </c>
      <c r="F89" t="s">
        <v>57</v>
      </c>
      <c r="G89">
        <v>112.98</v>
      </c>
      <c r="H89">
        <v>0.21</v>
      </c>
      <c r="K89" t="s">
        <v>58</v>
      </c>
      <c r="L89" t="s">
        <v>61</v>
      </c>
      <c r="M89" t="s">
        <v>60</v>
      </c>
      <c r="O89" t="e">
        <f t="shared" si="13"/>
        <v>#N/A</v>
      </c>
      <c r="P89">
        <f t="shared" si="14"/>
        <v>622.23</v>
      </c>
      <c r="Q89">
        <f t="shared" si="15"/>
        <v>622.23</v>
      </c>
      <c r="R89" s="10" t="e">
        <f t="shared" si="16"/>
        <v>#N/A</v>
      </c>
      <c r="S89" s="2" t="e">
        <f t="shared" si="17"/>
        <v>#N/A</v>
      </c>
    </row>
    <row r="90" spans="1:19" ht="12.75">
      <c r="A90" s="1">
        <v>40156.444444444445</v>
      </c>
      <c r="B90">
        <v>622.13</v>
      </c>
      <c r="C90">
        <v>735</v>
      </c>
      <c r="D90" t="s">
        <v>55</v>
      </c>
      <c r="E90" t="s">
        <v>56</v>
      </c>
      <c r="F90" t="s">
        <v>57</v>
      </c>
      <c r="G90">
        <v>113.08</v>
      </c>
      <c r="H90">
        <v>0.21</v>
      </c>
      <c r="K90" t="s">
        <v>58</v>
      </c>
      <c r="L90" t="s">
        <v>61</v>
      </c>
      <c r="M90" t="s">
        <v>60</v>
      </c>
      <c r="O90" t="e">
        <f t="shared" si="13"/>
        <v>#N/A</v>
      </c>
      <c r="P90">
        <f t="shared" si="14"/>
        <v>622.13</v>
      </c>
      <c r="Q90">
        <f t="shared" si="15"/>
        <v>622.13</v>
      </c>
      <c r="R90" s="10" t="e">
        <f t="shared" si="16"/>
        <v>#N/A</v>
      </c>
      <c r="S90" s="2" t="e">
        <f t="shared" si="17"/>
        <v>#N/A</v>
      </c>
    </row>
    <row r="91" spans="1:19" ht="12.75">
      <c r="A91" s="1">
        <v>40207.5</v>
      </c>
      <c r="B91">
        <v>622.36</v>
      </c>
      <c r="C91">
        <v>735</v>
      </c>
      <c r="D91" t="s">
        <v>55</v>
      </c>
      <c r="E91" t="s">
        <v>56</v>
      </c>
      <c r="F91" t="s">
        <v>57</v>
      </c>
      <c r="G91">
        <v>112.85</v>
      </c>
      <c r="H91">
        <v>0.21</v>
      </c>
      <c r="K91" t="s">
        <v>58</v>
      </c>
      <c r="L91" t="s">
        <v>61</v>
      </c>
      <c r="M91" t="s">
        <v>60</v>
      </c>
      <c r="O91" t="e">
        <f t="shared" si="13"/>
        <v>#N/A</v>
      </c>
      <c r="P91">
        <f t="shared" si="14"/>
        <v>622.36</v>
      </c>
      <c r="Q91">
        <f t="shared" si="15"/>
        <v>622.36</v>
      </c>
      <c r="R91" s="10" t="e">
        <f t="shared" si="16"/>
        <v>#N/A</v>
      </c>
      <c r="S91" s="2" t="e">
        <f t="shared" si="17"/>
        <v>#N/A</v>
      </c>
    </row>
    <row r="92" spans="1:19" ht="12.75">
      <c r="A92" s="1">
        <v>40218.802083333336</v>
      </c>
      <c r="B92">
        <v>623.11</v>
      </c>
      <c r="C92">
        <v>735</v>
      </c>
      <c r="D92" t="s">
        <v>55</v>
      </c>
      <c r="E92" t="s">
        <v>56</v>
      </c>
      <c r="F92" t="s">
        <v>57</v>
      </c>
      <c r="G92">
        <v>112.1</v>
      </c>
      <c r="H92">
        <v>0.21</v>
      </c>
      <c r="K92" t="s">
        <v>58</v>
      </c>
      <c r="L92" t="s">
        <v>61</v>
      </c>
      <c r="M92" t="s">
        <v>60</v>
      </c>
      <c r="O92" t="e">
        <f t="shared" si="13"/>
        <v>#N/A</v>
      </c>
      <c r="P92">
        <f t="shared" si="14"/>
        <v>623.11</v>
      </c>
      <c r="Q92">
        <f t="shared" si="15"/>
        <v>623.11</v>
      </c>
      <c r="R92" s="10" t="e">
        <f t="shared" si="16"/>
        <v>#N/A</v>
      </c>
      <c r="S92" s="2" t="e">
        <f t="shared" si="17"/>
        <v>#N/A</v>
      </c>
    </row>
    <row r="93" spans="1:19" ht="12.75">
      <c r="A93" s="1">
        <v>40246.743055555555</v>
      </c>
      <c r="B93">
        <v>623.03</v>
      </c>
      <c r="C93">
        <v>735</v>
      </c>
      <c r="D93" t="s">
        <v>55</v>
      </c>
      <c r="E93" t="s">
        <v>56</v>
      </c>
      <c r="F93" t="s">
        <v>57</v>
      </c>
      <c r="G93">
        <v>112.18</v>
      </c>
      <c r="H93">
        <v>0.21</v>
      </c>
      <c r="K93" t="s">
        <v>58</v>
      </c>
      <c r="L93" t="s">
        <v>61</v>
      </c>
      <c r="M93" t="s">
        <v>60</v>
      </c>
      <c r="O93" t="e">
        <f t="shared" si="13"/>
        <v>#N/A</v>
      </c>
      <c r="P93">
        <f t="shared" si="14"/>
        <v>623.03</v>
      </c>
      <c r="Q93">
        <f t="shared" si="15"/>
        <v>623.03</v>
      </c>
      <c r="R93" s="10" t="e">
        <f t="shared" si="16"/>
        <v>#N/A</v>
      </c>
      <c r="S93" s="2" t="e">
        <f t="shared" si="17"/>
        <v>#N/A</v>
      </c>
    </row>
    <row r="94" spans="1:19" ht="12.75">
      <c r="A94" s="1">
        <v>40279.506944444445</v>
      </c>
      <c r="B94">
        <v>620.38</v>
      </c>
      <c r="C94">
        <v>735</v>
      </c>
      <c r="D94" t="s">
        <v>55</v>
      </c>
      <c r="E94" t="s">
        <v>56</v>
      </c>
      <c r="F94" t="s">
        <v>57</v>
      </c>
      <c r="G94">
        <v>114.83</v>
      </c>
      <c r="H94">
        <v>0.21</v>
      </c>
      <c r="K94" t="s">
        <v>58</v>
      </c>
      <c r="L94" t="s">
        <v>61</v>
      </c>
      <c r="M94" t="s">
        <v>60</v>
      </c>
      <c r="O94" t="e">
        <f t="shared" si="13"/>
        <v>#N/A</v>
      </c>
      <c r="P94">
        <f t="shared" si="14"/>
        <v>620.38</v>
      </c>
      <c r="Q94">
        <f t="shared" si="15"/>
        <v>620.38</v>
      </c>
      <c r="R94" s="10" t="e">
        <f t="shared" si="16"/>
        <v>#N/A</v>
      </c>
      <c r="S94" s="2" t="e">
        <f t="shared" si="17"/>
        <v>#N/A</v>
      </c>
    </row>
    <row r="95" spans="1:19" ht="12.75">
      <c r="A95" s="1">
        <v>40308.444444444445</v>
      </c>
      <c r="B95">
        <v>620.36</v>
      </c>
      <c r="C95">
        <v>735</v>
      </c>
      <c r="D95" t="s">
        <v>55</v>
      </c>
      <c r="E95" t="s">
        <v>56</v>
      </c>
      <c r="F95" t="s">
        <v>57</v>
      </c>
      <c r="G95">
        <v>114.85</v>
      </c>
      <c r="H95">
        <v>0.21</v>
      </c>
      <c r="K95" t="s">
        <v>58</v>
      </c>
      <c r="L95" t="s">
        <v>61</v>
      </c>
      <c r="M95" t="s">
        <v>60</v>
      </c>
      <c r="O95" t="e">
        <f t="shared" si="13"/>
        <v>#N/A</v>
      </c>
      <c r="P95">
        <f t="shared" si="14"/>
        <v>620.36</v>
      </c>
      <c r="Q95">
        <f t="shared" si="15"/>
        <v>620.36</v>
      </c>
      <c r="R95" s="10" t="e">
        <f t="shared" si="16"/>
        <v>#N/A</v>
      </c>
      <c r="S95" s="2" t="e">
        <f t="shared" si="17"/>
        <v>#N/A</v>
      </c>
    </row>
    <row r="96" spans="1:19" ht="12.75">
      <c r="A96" s="1">
        <v>40332.743055555555</v>
      </c>
      <c r="B96">
        <v>622.63</v>
      </c>
      <c r="C96">
        <v>735</v>
      </c>
      <c r="D96" t="s">
        <v>55</v>
      </c>
      <c r="E96" t="s">
        <v>56</v>
      </c>
      <c r="F96" t="s">
        <v>57</v>
      </c>
      <c r="G96">
        <v>112.58</v>
      </c>
      <c r="H96">
        <v>0.21</v>
      </c>
      <c r="K96" t="s">
        <v>58</v>
      </c>
      <c r="L96" t="s">
        <v>61</v>
      </c>
      <c r="M96" t="s">
        <v>60</v>
      </c>
      <c r="O96" t="e">
        <f t="shared" si="13"/>
        <v>#N/A</v>
      </c>
      <c r="P96">
        <f t="shared" si="14"/>
        <v>622.63</v>
      </c>
      <c r="Q96">
        <f t="shared" si="15"/>
        <v>622.63</v>
      </c>
      <c r="R96" s="10" t="e">
        <f t="shared" si="16"/>
        <v>#N/A</v>
      </c>
      <c r="S96" s="2" t="e">
        <f t="shared" si="17"/>
        <v>#N/A</v>
      </c>
    </row>
    <row r="97" spans="1:19" ht="12.75">
      <c r="A97" s="1">
        <v>40377.791666666664</v>
      </c>
      <c r="B97">
        <v>622.28</v>
      </c>
      <c r="C97">
        <v>735</v>
      </c>
      <c r="D97" t="s">
        <v>55</v>
      </c>
      <c r="E97" t="s">
        <v>56</v>
      </c>
      <c r="F97" t="s">
        <v>57</v>
      </c>
      <c r="G97">
        <v>112.93</v>
      </c>
      <c r="H97">
        <v>0.21</v>
      </c>
      <c r="K97" t="s">
        <v>58</v>
      </c>
      <c r="L97" t="s">
        <v>61</v>
      </c>
      <c r="M97" t="s">
        <v>60</v>
      </c>
      <c r="O97" t="e">
        <f t="shared" si="13"/>
        <v>#N/A</v>
      </c>
      <c r="P97">
        <f t="shared" si="14"/>
        <v>622.28</v>
      </c>
      <c r="Q97">
        <f t="shared" si="15"/>
        <v>622.28</v>
      </c>
      <c r="R97" s="10" t="e">
        <f t="shared" si="16"/>
        <v>#N/A</v>
      </c>
      <c r="S97" s="2" t="e">
        <f t="shared" si="17"/>
        <v>#N/A</v>
      </c>
    </row>
    <row r="98" spans="1:19" ht="12.75">
      <c r="A98" s="1">
        <v>40417.57638888889</v>
      </c>
      <c r="B98">
        <v>618.96</v>
      </c>
      <c r="C98">
        <v>735</v>
      </c>
      <c r="D98" t="s">
        <v>55</v>
      </c>
      <c r="E98" t="s">
        <v>56</v>
      </c>
      <c r="F98" t="s">
        <v>57</v>
      </c>
      <c r="G98">
        <v>116.25</v>
      </c>
      <c r="H98">
        <v>0.21</v>
      </c>
      <c r="K98" t="s">
        <v>58</v>
      </c>
      <c r="L98" t="s">
        <v>61</v>
      </c>
      <c r="M98" t="s">
        <v>60</v>
      </c>
      <c r="O98" t="e">
        <f t="shared" si="13"/>
        <v>#N/A</v>
      </c>
      <c r="P98">
        <f t="shared" si="14"/>
        <v>618.96</v>
      </c>
      <c r="Q98">
        <f t="shared" si="15"/>
        <v>618.96</v>
      </c>
      <c r="R98" s="10" t="e">
        <f t="shared" si="16"/>
        <v>#N/A</v>
      </c>
      <c r="S98" s="2" t="e">
        <f t="shared" si="17"/>
        <v>#N/A</v>
      </c>
    </row>
    <row r="99" spans="1:19" ht="12.75">
      <c r="A99" s="1">
        <v>40448.76388888889</v>
      </c>
      <c r="B99">
        <v>619.64</v>
      </c>
      <c r="C99">
        <v>735</v>
      </c>
      <c r="D99" t="s">
        <v>55</v>
      </c>
      <c r="E99" t="s">
        <v>56</v>
      </c>
      <c r="F99" t="s">
        <v>57</v>
      </c>
      <c r="G99">
        <v>115.57</v>
      </c>
      <c r="H99">
        <v>0.21</v>
      </c>
      <c r="K99" t="s">
        <v>58</v>
      </c>
      <c r="L99" t="s">
        <v>61</v>
      </c>
      <c r="M99" t="s">
        <v>60</v>
      </c>
      <c r="O99" t="e">
        <f t="shared" si="13"/>
        <v>#N/A</v>
      </c>
      <c r="P99">
        <f t="shared" si="14"/>
        <v>619.64</v>
      </c>
      <c r="Q99">
        <f t="shared" si="15"/>
        <v>619.64</v>
      </c>
      <c r="R99" s="10" t="e">
        <f t="shared" si="16"/>
        <v>#N/A</v>
      </c>
      <c r="S99" s="2" t="e">
        <f t="shared" si="17"/>
        <v>#N/A</v>
      </c>
    </row>
    <row r="100" spans="1:19" ht="12.75">
      <c r="A100" s="1">
        <v>40474.558333333334</v>
      </c>
      <c r="B100">
        <v>619.65</v>
      </c>
      <c r="C100">
        <v>735</v>
      </c>
      <c r="D100" t="s">
        <v>55</v>
      </c>
      <c r="E100" t="s">
        <v>56</v>
      </c>
      <c r="F100" t="s">
        <v>57</v>
      </c>
      <c r="G100">
        <v>115.56</v>
      </c>
      <c r="H100">
        <v>0.21</v>
      </c>
      <c r="K100" t="s">
        <v>58</v>
      </c>
      <c r="L100" t="s">
        <v>61</v>
      </c>
      <c r="M100" t="s">
        <v>60</v>
      </c>
      <c r="O100" t="e">
        <f t="shared" si="13"/>
        <v>#N/A</v>
      </c>
      <c r="P100">
        <f t="shared" si="14"/>
        <v>619.65</v>
      </c>
      <c r="Q100">
        <f t="shared" si="15"/>
        <v>619.65</v>
      </c>
      <c r="R100" s="10" t="e">
        <f t="shared" si="16"/>
        <v>#N/A</v>
      </c>
      <c r="S100" s="2" t="e">
        <f t="shared" si="17"/>
        <v>#N/A</v>
      </c>
    </row>
    <row r="101" spans="1:19" ht="12.75">
      <c r="A101" s="1">
        <v>40499.57986111111</v>
      </c>
      <c r="B101">
        <v>619.61</v>
      </c>
      <c r="C101">
        <v>735</v>
      </c>
      <c r="D101" t="s">
        <v>55</v>
      </c>
      <c r="E101" t="s">
        <v>56</v>
      </c>
      <c r="F101" t="s">
        <v>57</v>
      </c>
      <c r="G101">
        <v>115.6</v>
      </c>
      <c r="H101">
        <v>0.21</v>
      </c>
      <c r="K101" t="s">
        <v>58</v>
      </c>
      <c r="L101" t="s">
        <v>61</v>
      </c>
      <c r="M101" t="s">
        <v>60</v>
      </c>
      <c r="O101" t="e">
        <f t="shared" si="13"/>
        <v>#N/A</v>
      </c>
      <c r="P101">
        <f t="shared" si="14"/>
        <v>619.61</v>
      </c>
      <c r="Q101">
        <f t="shared" si="15"/>
        <v>619.61</v>
      </c>
      <c r="R101" s="10" t="e">
        <f t="shared" si="16"/>
        <v>#N/A</v>
      </c>
      <c r="S101" s="2" t="e">
        <f t="shared" si="17"/>
        <v>#N/A</v>
      </c>
    </row>
    <row r="102" spans="1:19" ht="12.75">
      <c r="A102" s="1">
        <v>40707.45486111111</v>
      </c>
      <c r="B102">
        <v>619.02</v>
      </c>
      <c r="C102">
        <v>735</v>
      </c>
      <c r="D102" t="s">
        <v>55</v>
      </c>
      <c r="E102" t="s">
        <v>56</v>
      </c>
      <c r="F102" t="s">
        <v>57</v>
      </c>
      <c r="G102">
        <v>116.19</v>
      </c>
      <c r="H102">
        <v>0.21</v>
      </c>
      <c r="K102" t="s">
        <v>58</v>
      </c>
      <c r="L102" t="s">
        <v>64</v>
      </c>
      <c r="M102" t="s">
        <v>60</v>
      </c>
      <c r="N102" t="s">
        <v>65</v>
      </c>
      <c r="O102" t="e">
        <f t="shared" si="13"/>
        <v>#N/A</v>
      </c>
      <c r="P102">
        <f t="shared" si="14"/>
        <v>619.02</v>
      </c>
      <c r="Q102">
        <f t="shared" si="15"/>
        <v>619.02</v>
      </c>
      <c r="R102" s="10" t="e">
        <f t="shared" si="16"/>
        <v>#N/A</v>
      </c>
      <c r="S102" s="2" t="e">
        <f t="shared" si="17"/>
        <v>#N/A</v>
      </c>
    </row>
    <row r="103" spans="1:19" ht="12.75">
      <c r="A103" s="1">
        <v>40746.38888888889</v>
      </c>
      <c r="B103">
        <v>617.94</v>
      </c>
      <c r="C103">
        <v>735</v>
      </c>
      <c r="D103" t="s">
        <v>55</v>
      </c>
      <c r="E103" t="s">
        <v>56</v>
      </c>
      <c r="F103" t="s">
        <v>57</v>
      </c>
      <c r="G103">
        <v>117.27</v>
      </c>
      <c r="H103">
        <v>0.21</v>
      </c>
      <c r="K103" t="s">
        <v>58</v>
      </c>
      <c r="L103" t="s">
        <v>64</v>
      </c>
      <c r="M103" t="s">
        <v>60</v>
      </c>
      <c r="N103" t="s">
        <v>65</v>
      </c>
      <c r="O103" t="e">
        <f t="shared" si="13"/>
        <v>#N/A</v>
      </c>
      <c r="P103">
        <f t="shared" si="14"/>
        <v>617.94</v>
      </c>
      <c r="Q103">
        <f t="shared" si="15"/>
        <v>617.94</v>
      </c>
      <c r="R103" s="10" t="e">
        <f t="shared" si="16"/>
        <v>#N/A</v>
      </c>
      <c r="S103" s="2" t="e">
        <f t="shared" si="17"/>
        <v>#N/A</v>
      </c>
    </row>
    <row r="104" spans="1:19" ht="12.75">
      <c r="A104" s="1">
        <v>40763.479166666664</v>
      </c>
      <c r="B104">
        <v>617.51</v>
      </c>
      <c r="C104">
        <v>735</v>
      </c>
      <c r="D104" t="s">
        <v>55</v>
      </c>
      <c r="E104" t="s">
        <v>56</v>
      </c>
      <c r="F104" t="s">
        <v>57</v>
      </c>
      <c r="G104">
        <v>117.7</v>
      </c>
      <c r="H104">
        <v>0.21</v>
      </c>
      <c r="K104" t="s">
        <v>58</v>
      </c>
      <c r="L104" t="s">
        <v>64</v>
      </c>
      <c r="M104" t="s">
        <v>60</v>
      </c>
      <c r="O104" t="e">
        <f t="shared" si="13"/>
        <v>#N/A</v>
      </c>
      <c r="P104">
        <f t="shared" si="14"/>
        <v>617.51</v>
      </c>
      <c r="Q104">
        <f t="shared" si="15"/>
        <v>617.51</v>
      </c>
      <c r="R104" s="10" t="e">
        <f t="shared" si="16"/>
        <v>#N/A</v>
      </c>
      <c r="S104" s="2" t="e">
        <f t="shared" si="17"/>
        <v>#N/A</v>
      </c>
    </row>
    <row r="105" spans="1:19" ht="12.75">
      <c r="A105" s="1">
        <v>40800.416666666664</v>
      </c>
      <c r="B105">
        <v>616.91</v>
      </c>
      <c r="C105">
        <v>735</v>
      </c>
      <c r="D105" t="s">
        <v>55</v>
      </c>
      <c r="E105" t="s">
        <v>56</v>
      </c>
      <c r="F105" t="s">
        <v>57</v>
      </c>
      <c r="G105">
        <v>118.3</v>
      </c>
      <c r="H105">
        <v>0.21</v>
      </c>
      <c r="K105" t="s">
        <v>58</v>
      </c>
      <c r="L105" t="s">
        <v>64</v>
      </c>
      <c r="M105" t="s">
        <v>60</v>
      </c>
      <c r="O105" t="e">
        <f t="shared" si="13"/>
        <v>#N/A</v>
      </c>
      <c r="P105">
        <f t="shared" si="14"/>
        <v>616.91</v>
      </c>
      <c r="Q105">
        <f t="shared" si="15"/>
        <v>616.91</v>
      </c>
      <c r="R105" s="10" t="e">
        <f t="shared" si="16"/>
        <v>#N/A</v>
      </c>
      <c r="S105" s="2" t="e">
        <f t="shared" si="17"/>
        <v>#N/A</v>
      </c>
    </row>
    <row r="106" spans="1:19" ht="12.75">
      <c r="A106" s="1">
        <v>40827.489583333336</v>
      </c>
      <c r="B106">
        <v>617.17</v>
      </c>
      <c r="C106">
        <v>735</v>
      </c>
      <c r="D106" t="s">
        <v>55</v>
      </c>
      <c r="E106" t="s">
        <v>56</v>
      </c>
      <c r="F106" t="s">
        <v>57</v>
      </c>
      <c r="G106">
        <v>118.04</v>
      </c>
      <c r="H106">
        <v>0.21</v>
      </c>
      <c r="K106" t="s">
        <v>58</v>
      </c>
      <c r="L106" t="s">
        <v>64</v>
      </c>
      <c r="M106" t="s">
        <v>60</v>
      </c>
      <c r="O106" t="e">
        <f t="shared" si="13"/>
        <v>#N/A</v>
      </c>
      <c r="P106">
        <f t="shared" si="14"/>
        <v>617.17</v>
      </c>
      <c r="Q106">
        <f t="shared" si="15"/>
        <v>617.17</v>
      </c>
      <c r="R106" s="10" t="e">
        <f t="shared" si="16"/>
        <v>#N/A</v>
      </c>
      <c r="S106" s="2" t="e">
        <f t="shared" si="17"/>
        <v>#N/A</v>
      </c>
    </row>
    <row r="107" spans="1:19" ht="12.75">
      <c r="A107" s="1">
        <v>40854.45138888889</v>
      </c>
      <c r="B107">
        <v>616.91</v>
      </c>
      <c r="C107">
        <v>735</v>
      </c>
      <c r="D107" t="s">
        <v>55</v>
      </c>
      <c r="E107" t="s">
        <v>56</v>
      </c>
      <c r="F107" t="s">
        <v>57</v>
      </c>
      <c r="G107">
        <v>118.3</v>
      </c>
      <c r="H107">
        <v>0.21</v>
      </c>
      <c r="K107" t="s">
        <v>58</v>
      </c>
      <c r="L107" t="s">
        <v>64</v>
      </c>
      <c r="M107" t="s">
        <v>60</v>
      </c>
      <c r="O107" t="e">
        <f t="shared" si="13"/>
        <v>#N/A</v>
      </c>
      <c r="P107">
        <f t="shared" si="14"/>
        <v>616.91</v>
      </c>
      <c r="Q107">
        <f t="shared" si="15"/>
        <v>616.91</v>
      </c>
      <c r="R107" s="10" t="e">
        <f t="shared" si="16"/>
        <v>#N/A</v>
      </c>
      <c r="S107" s="2" t="e">
        <f t="shared" si="17"/>
        <v>#N/A</v>
      </c>
    </row>
    <row r="108" spans="1:19" ht="12.75">
      <c r="A108" s="1">
        <v>40889.475694444445</v>
      </c>
      <c r="B108">
        <v>616.34</v>
      </c>
      <c r="C108">
        <v>735</v>
      </c>
      <c r="D108" t="s">
        <v>55</v>
      </c>
      <c r="E108" t="s">
        <v>56</v>
      </c>
      <c r="F108" t="s">
        <v>57</v>
      </c>
      <c r="G108">
        <v>118.87</v>
      </c>
      <c r="H108">
        <v>0.21</v>
      </c>
      <c r="K108" t="s">
        <v>58</v>
      </c>
      <c r="L108" t="s">
        <v>64</v>
      </c>
      <c r="M108" t="s">
        <v>60</v>
      </c>
      <c r="O108" t="e">
        <f t="shared" si="13"/>
        <v>#N/A</v>
      </c>
      <c r="P108">
        <f t="shared" si="14"/>
        <v>616.34</v>
      </c>
      <c r="Q108">
        <f t="shared" si="15"/>
        <v>616.34</v>
      </c>
      <c r="R108" s="10" t="e">
        <f t="shared" si="16"/>
        <v>#N/A</v>
      </c>
      <c r="S108" s="2" t="e">
        <f t="shared" si="17"/>
        <v>#N/A</v>
      </c>
    </row>
    <row r="109" spans="1:19" ht="12.75">
      <c r="A109" s="1">
        <v>40924.5</v>
      </c>
      <c r="B109">
        <v>616.21</v>
      </c>
      <c r="C109">
        <v>735</v>
      </c>
      <c r="D109" t="s">
        <v>55</v>
      </c>
      <c r="E109" t="s">
        <v>56</v>
      </c>
      <c r="F109" t="s">
        <v>57</v>
      </c>
      <c r="G109">
        <v>119</v>
      </c>
      <c r="H109">
        <v>0.21</v>
      </c>
      <c r="K109" t="s">
        <v>58</v>
      </c>
      <c r="L109" t="s">
        <v>64</v>
      </c>
      <c r="M109" t="s">
        <v>60</v>
      </c>
      <c r="O109" t="e">
        <f t="shared" si="13"/>
        <v>#N/A</v>
      </c>
      <c r="P109">
        <f t="shared" si="14"/>
        <v>616.21</v>
      </c>
      <c r="Q109">
        <f t="shared" si="15"/>
        <v>616.21</v>
      </c>
      <c r="R109" s="10" t="e">
        <f t="shared" si="16"/>
        <v>#N/A</v>
      </c>
      <c r="S109" s="2" t="e">
        <f t="shared" si="17"/>
        <v>#N/A</v>
      </c>
    </row>
    <row r="110" spans="1:19" ht="12.75">
      <c r="A110" s="1">
        <v>40946.44097222222</v>
      </c>
      <c r="B110">
        <v>615.91</v>
      </c>
      <c r="C110">
        <v>735</v>
      </c>
      <c r="D110" t="s">
        <v>55</v>
      </c>
      <c r="E110" t="s">
        <v>56</v>
      </c>
      <c r="F110" t="s">
        <v>57</v>
      </c>
      <c r="G110">
        <v>119.3</v>
      </c>
      <c r="H110">
        <v>0.21</v>
      </c>
      <c r="K110" t="s">
        <v>58</v>
      </c>
      <c r="L110" t="s">
        <v>64</v>
      </c>
      <c r="M110" t="s">
        <v>60</v>
      </c>
      <c r="O110" t="e">
        <f t="shared" si="13"/>
        <v>#N/A</v>
      </c>
      <c r="P110">
        <f t="shared" si="14"/>
        <v>615.91</v>
      </c>
      <c r="Q110">
        <f t="shared" si="15"/>
        <v>615.91</v>
      </c>
      <c r="R110" s="10" t="e">
        <f t="shared" si="16"/>
        <v>#N/A</v>
      </c>
      <c r="S110" s="2" t="e">
        <f t="shared" si="17"/>
        <v>#N/A</v>
      </c>
    </row>
    <row r="111" spans="1:19" ht="12.75">
      <c r="A111" s="1">
        <v>40976.416666666664</v>
      </c>
      <c r="B111">
        <v>615.48</v>
      </c>
      <c r="C111">
        <v>735</v>
      </c>
      <c r="D111" t="s">
        <v>55</v>
      </c>
      <c r="E111" t="s">
        <v>56</v>
      </c>
      <c r="F111" t="s">
        <v>57</v>
      </c>
      <c r="G111">
        <v>119.73</v>
      </c>
      <c r="H111">
        <v>0.21</v>
      </c>
      <c r="K111" t="s">
        <v>58</v>
      </c>
      <c r="L111" t="s">
        <v>64</v>
      </c>
      <c r="M111" t="s">
        <v>60</v>
      </c>
      <c r="O111" t="e">
        <f t="shared" si="13"/>
        <v>#N/A</v>
      </c>
      <c r="P111">
        <f t="shared" si="14"/>
        <v>615.48</v>
      </c>
      <c r="Q111">
        <f t="shared" si="15"/>
        <v>615.48</v>
      </c>
      <c r="R111" s="10" t="e">
        <f t="shared" si="16"/>
        <v>#N/A</v>
      </c>
      <c r="S111" s="2" t="e">
        <f t="shared" si="17"/>
        <v>#N/A</v>
      </c>
    </row>
    <row r="112" spans="1:19" ht="12.75">
      <c r="A112" s="1">
        <v>41025.444444444445</v>
      </c>
      <c r="B112">
        <v>615.06</v>
      </c>
      <c r="C112">
        <v>735</v>
      </c>
      <c r="D112" t="s">
        <v>55</v>
      </c>
      <c r="E112" t="s">
        <v>56</v>
      </c>
      <c r="F112" t="s">
        <v>57</v>
      </c>
      <c r="G112">
        <v>120.15</v>
      </c>
      <c r="H112">
        <v>0.21</v>
      </c>
      <c r="K112" t="s">
        <v>58</v>
      </c>
      <c r="L112" t="s">
        <v>64</v>
      </c>
      <c r="M112" t="s">
        <v>60</v>
      </c>
      <c r="O112" t="e">
        <f t="shared" si="13"/>
        <v>#N/A</v>
      </c>
      <c r="P112">
        <f t="shared" si="14"/>
        <v>615.06</v>
      </c>
      <c r="Q112">
        <f t="shared" si="15"/>
        <v>615.06</v>
      </c>
      <c r="R112" s="10" t="e">
        <f t="shared" si="16"/>
        <v>#N/A</v>
      </c>
      <c r="S112" s="2" t="e">
        <f t="shared" si="17"/>
        <v>#N/A</v>
      </c>
    </row>
    <row r="113" spans="1:19" ht="12.75">
      <c r="A113" s="1">
        <v>41036.489583333336</v>
      </c>
      <c r="B113">
        <v>615.21</v>
      </c>
      <c r="C113">
        <v>735</v>
      </c>
      <c r="D113" t="s">
        <v>55</v>
      </c>
      <c r="E113" t="s">
        <v>56</v>
      </c>
      <c r="F113" t="s">
        <v>57</v>
      </c>
      <c r="G113">
        <v>120</v>
      </c>
      <c r="H113">
        <v>0.21</v>
      </c>
      <c r="K113" t="s">
        <v>58</v>
      </c>
      <c r="L113" t="s">
        <v>64</v>
      </c>
      <c r="M113" t="s">
        <v>60</v>
      </c>
      <c r="O113" t="e">
        <f t="shared" si="13"/>
        <v>#N/A</v>
      </c>
      <c r="P113">
        <f t="shared" si="14"/>
        <v>615.21</v>
      </c>
      <c r="Q113">
        <f t="shared" si="15"/>
        <v>615.21</v>
      </c>
      <c r="R113" s="10" t="e">
        <f t="shared" si="16"/>
        <v>#N/A</v>
      </c>
      <c r="S113" s="2" t="e">
        <f t="shared" si="17"/>
        <v>#N/A</v>
      </c>
    </row>
    <row r="114" spans="1:19" ht="12.75">
      <c r="A114" s="1">
        <v>41078.416666666664</v>
      </c>
      <c r="B114">
        <v>615.21</v>
      </c>
      <c r="C114">
        <v>735</v>
      </c>
      <c r="D114" t="s">
        <v>55</v>
      </c>
      <c r="E114" t="s">
        <v>56</v>
      </c>
      <c r="F114" t="s">
        <v>57</v>
      </c>
      <c r="G114">
        <v>120</v>
      </c>
      <c r="H114">
        <v>0.21</v>
      </c>
      <c r="K114" t="s">
        <v>58</v>
      </c>
      <c r="L114" t="s">
        <v>64</v>
      </c>
      <c r="M114" t="s">
        <v>60</v>
      </c>
      <c r="O114" t="e">
        <f t="shared" si="13"/>
        <v>#N/A</v>
      </c>
      <c r="P114">
        <f t="shared" si="14"/>
        <v>615.21</v>
      </c>
      <c r="Q114">
        <f t="shared" si="15"/>
        <v>615.21</v>
      </c>
      <c r="R114" s="10" t="e">
        <f t="shared" si="16"/>
        <v>#N/A</v>
      </c>
      <c r="S114" s="2" t="e">
        <f t="shared" si="17"/>
        <v>#N/A</v>
      </c>
    </row>
    <row r="115" spans="1:19" ht="12.75">
      <c r="A115" s="1">
        <v>41100.4375</v>
      </c>
      <c r="B115">
        <v>613.89</v>
      </c>
      <c r="C115">
        <v>735</v>
      </c>
      <c r="D115" t="s">
        <v>55</v>
      </c>
      <c r="E115" t="s">
        <v>56</v>
      </c>
      <c r="F115" t="s">
        <v>57</v>
      </c>
      <c r="G115">
        <v>121.32</v>
      </c>
      <c r="H115">
        <v>0.21</v>
      </c>
      <c r="K115" t="s">
        <v>58</v>
      </c>
      <c r="L115" t="s">
        <v>64</v>
      </c>
      <c r="M115" t="s">
        <v>60</v>
      </c>
      <c r="O115" t="e">
        <f t="shared" si="13"/>
        <v>#N/A</v>
      </c>
      <c r="P115">
        <f t="shared" si="14"/>
        <v>613.89</v>
      </c>
      <c r="Q115">
        <f t="shared" si="15"/>
        <v>613.89</v>
      </c>
      <c r="R115" s="10" t="e">
        <f t="shared" si="16"/>
        <v>#N/A</v>
      </c>
      <c r="S115" s="2" t="e">
        <f t="shared" si="17"/>
        <v>#N/A</v>
      </c>
    </row>
    <row r="116" spans="1:19" ht="12.75">
      <c r="A116" s="1">
        <v>41142.430555555555</v>
      </c>
      <c r="B116">
        <v>613.26</v>
      </c>
      <c r="C116">
        <v>735</v>
      </c>
      <c r="D116" t="s">
        <v>55</v>
      </c>
      <c r="E116" t="s">
        <v>56</v>
      </c>
      <c r="F116" t="s">
        <v>57</v>
      </c>
      <c r="G116">
        <v>121.95</v>
      </c>
      <c r="H116">
        <v>0.21</v>
      </c>
      <c r="K116" t="s">
        <v>58</v>
      </c>
      <c r="L116" t="s">
        <v>64</v>
      </c>
      <c r="M116" t="s">
        <v>60</v>
      </c>
      <c r="O116" t="e">
        <f t="shared" si="13"/>
        <v>#N/A</v>
      </c>
      <c r="P116">
        <f t="shared" si="14"/>
        <v>613.26</v>
      </c>
      <c r="Q116">
        <f t="shared" si="15"/>
        <v>613.26</v>
      </c>
      <c r="R116" s="10" t="e">
        <f t="shared" si="16"/>
        <v>#N/A</v>
      </c>
      <c r="S116" s="2" t="e">
        <f t="shared" si="17"/>
        <v>#N/A</v>
      </c>
    </row>
    <row r="117" spans="1:19" ht="12.75">
      <c r="A117" s="1">
        <v>41163.47222222222</v>
      </c>
      <c r="B117">
        <v>612.51</v>
      </c>
      <c r="C117">
        <v>735</v>
      </c>
      <c r="D117" t="s">
        <v>55</v>
      </c>
      <c r="E117" t="s">
        <v>56</v>
      </c>
      <c r="F117" t="s">
        <v>57</v>
      </c>
      <c r="G117">
        <v>122.7</v>
      </c>
      <c r="H117">
        <v>0.21</v>
      </c>
      <c r="K117" t="s">
        <v>58</v>
      </c>
      <c r="L117" t="s">
        <v>64</v>
      </c>
      <c r="M117" t="s">
        <v>60</v>
      </c>
      <c r="O117" t="e">
        <f t="shared" si="13"/>
        <v>#N/A</v>
      </c>
      <c r="P117">
        <f t="shared" si="14"/>
        <v>612.51</v>
      </c>
      <c r="Q117">
        <f t="shared" si="15"/>
        <v>612.51</v>
      </c>
      <c r="R117" s="10" t="e">
        <f t="shared" si="16"/>
        <v>#N/A</v>
      </c>
      <c r="S117" s="2" t="e">
        <f t="shared" si="17"/>
        <v>#N/A</v>
      </c>
    </row>
    <row r="118" spans="1:19" ht="12.75">
      <c r="A118" s="1">
        <v>41186.43402777778</v>
      </c>
      <c r="B118">
        <v>612.56</v>
      </c>
      <c r="C118">
        <v>735</v>
      </c>
      <c r="D118" t="s">
        <v>55</v>
      </c>
      <c r="E118" t="s">
        <v>56</v>
      </c>
      <c r="F118" t="s">
        <v>57</v>
      </c>
      <c r="G118">
        <v>122.65</v>
      </c>
      <c r="H118">
        <v>0.21</v>
      </c>
      <c r="K118" t="s">
        <v>58</v>
      </c>
      <c r="L118" t="s">
        <v>64</v>
      </c>
      <c r="M118" t="s">
        <v>60</v>
      </c>
      <c r="O118" t="e">
        <f t="shared" si="13"/>
        <v>#N/A</v>
      </c>
      <c r="P118">
        <f t="shared" si="14"/>
        <v>612.56</v>
      </c>
      <c r="Q118">
        <f t="shared" si="15"/>
        <v>612.56</v>
      </c>
      <c r="R118" s="10" t="e">
        <f t="shared" si="16"/>
        <v>#N/A</v>
      </c>
      <c r="S118" s="2" t="e">
        <f t="shared" si="17"/>
        <v>#N/A</v>
      </c>
    </row>
    <row r="119" spans="1:19" ht="12.75">
      <c r="A119" s="1">
        <v>41226.5625</v>
      </c>
      <c r="B119">
        <v>614.61</v>
      </c>
      <c r="C119">
        <v>735</v>
      </c>
      <c r="D119" t="s">
        <v>55</v>
      </c>
      <c r="E119" t="s">
        <v>56</v>
      </c>
      <c r="F119" t="s">
        <v>57</v>
      </c>
      <c r="G119">
        <v>120.6</v>
      </c>
      <c r="H119">
        <v>0.21</v>
      </c>
      <c r="K119" t="s">
        <v>58</v>
      </c>
      <c r="L119" t="s">
        <v>64</v>
      </c>
      <c r="M119" t="s">
        <v>60</v>
      </c>
      <c r="O119" t="e">
        <f t="shared" si="13"/>
        <v>#N/A</v>
      </c>
      <c r="P119">
        <f t="shared" si="14"/>
        <v>614.61</v>
      </c>
      <c r="Q119">
        <f t="shared" si="15"/>
        <v>614.61</v>
      </c>
      <c r="R119" s="10" t="e">
        <f t="shared" si="16"/>
        <v>#N/A</v>
      </c>
      <c r="S119" s="2" t="e">
        <f t="shared" si="17"/>
        <v>#N/A</v>
      </c>
    </row>
    <row r="120" spans="1:19" ht="12.75">
      <c r="A120" s="1">
        <v>41246.447916666664</v>
      </c>
      <c r="B120">
        <v>614.29</v>
      </c>
      <c r="C120">
        <v>735</v>
      </c>
      <c r="D120" t="s">
        <v>55</v>
      </c>
      <c r="E120" t="s">
        <v>56</v>
      </c>
      <c r="F120" t="s">
        <v>57</v>
      </c>
      <c r="G120">
        <v>120.92</v>
      </c>
      <c r="H120">
        <v>0.21</v>
      </c>
      <c r="K120" t="s">
        <v>58</v>
      </c>
      <c r="L120" t="s">
        <v>64</v>
      </c>
      <c r="M120" t="s">
        <v>60</v>
      </c>
      <c r="O120" t="e">
        <f t="shared" si="13"/>
        <v>#N/A</v>
      </c>
      <c r="P120">
        <f t="shared" si="14"/>
        <v>614.29</v>
      </c>
      <c r="Q120">
        <f t="shared" si="15"/>
        <v>614.29</v>
      </c>
      <c r="R120" s="10" t="e">
        <f t="shared" si="16"/>
        <v>#N/A</v>
      </c>
      <c r="S120" s="2" t="e">
        <f t="shared" si="17"/>
        <v>#N/A</v>
      </c>
    </row>
    <row r="121" spans="1:19" ht="12.75">
      <c r="A121" s="1">
        <v>41284.5</v>
      </c>
      <c r="B121">
        <v>613.9</v>
      </c>
      <c r="C121">
        <v>735</v>
      </c>
      <c r="D121" t="s">
        <v>55</v>
      </c>
      <c r="E121" t="s">
        <v>56</v>
      </c>
      <c r="F121" t="s">
        <v>57</v>
      </c>
      <c r="G121">
        <v>121.31</v>
      </c>
      <c r="H121">
        <v>0.21</v>
      </c>
      <c r="K121" t="s">
        <v>58</v>
      </c>
      <c r="L121" t="s">
        <v>64</v>
      </c>
      <c r="M121" t="s">
        <v>60</v>
      </c>
      <c r="O121" t="e">
        <f t="shared" si="13"/>
        <v>#N/A</v>
      </c>
      <c r="P121">
        <f t="shared" si="14"/>
        <v>613.9</v>
      </c>
      <c r="Q121">
        <f t="shared" si="15"/>
        <v>613.9</v>
      </c>
      <c r="R121" s="10" t="e">
        <f t="shared" si="16"/>
        <v>#N/A</v>
      </c>
      <c r="S121" s="2" t="e">
        <f t="shared" si="17"/>
        <v>#N/A</v>
      </c>
    </row>
    <row r="122" spans="1:19" ht="12.75">
      <c r="A122" s="1">
        <v>41316.385416666664</v>
      </c>
      <c r="B122">
        <v>613.71</v>
      </c>
      <c r="C122">
        <v>735</v>
      </c>
      <c r="D122" t="s">
        <v>55</v>
      </c>
      <c r="E122" t="s">
        <v>56</v>
      </c>
      <c r="F122" t="s">
        <v>57</v>
      </c>
      <c r="G122">
        <v>121.5</v>
      </c>
      <c r="H122">
        <v>0.21</v>
      </c>
      <c r="K122" t="s">
        <v>58</v>
      </c>
      <c r="L122" t="s">
        <v>64</v>
      </c>
      <c r="M122" t="s">
        <v>60</v>
      </c>
      <c r="O122" t="e">
        <f t="shared" si="13"/>
        <v>#N/A</v>
      </c>
      <c r="P122">
        <f t="shared" si="14"/>
        <v>613.71</v>
      </c>
      <c r="Q122">
        <f t="shared" si="15"/>
        <v>613.71</v>
      </c>
      <c r="R122" s="10" t="e">
        <f t="shared" si="16"/>
        <v>#N/A</v>
      </c>
      <c r="S122" s="2" t="e">
        <f t="shared" si="17"/>
        <v>#N/A</v>
      </c>
    </row>
    <row r="123" spans="1:19" ht="12.75">
      <c r="A123" s="1">
        <v>41344.430555555555</v>
      </c>
      <c r="B123">
        <v>613.99</v>
      </c>
      <c r="C123">
        <v>735</v>
      </c>
      <c r="D123" t="s">
        <v>55</v>
      </c>
      <c r="E123" t="s">
        <v>56</v>
      </c>
      <c r="F123" t="s">
        <v>57</v>
      </c>
      <c r="G123">
        <v>121.22</v>
      </c>
      <c r="H123">
        <v>0.21</v>
      </c>
      <c r="K123" t="s">
        <v>58</v>
      </c>
      <c r="L123" t="s">
        <v>64</v>
      </c>
      <c r="M123" t="s">
        <v>60</v>
      </c>
      <c r="O123" t="e">
        <f t="shared" si="13"/>
        <v>#N/A</v>
      </c>
      <c r="P123">
        <f t="shared" si="14"/>
        <v>613.99</v>
      </c>
      <c r="Q123">
        <f t="shared" si="15"/>
        <v>613.99</v>
      </c>
      <c r="R123" s="10" t="e">
        <f t="shared" si="16"/>
        <v>#N/A</v>
      </c>
      <c r="S123" s="2" t="e">
        <f t="shared" si="17"/>
        <v>#N/A</v>
      </c>
    </row>
    <row r="124" spans="1:19" ht="12.75">
      <c r="A124" s="1">
        <v>41373.42361111111</v>
      </c>
      <c r="B124">
        <v>614.82</v>
      </c>
      <c r="C124">
        <v>735</v>
      </c>
      <c r="D124" t="s">
        <v>55</v>
      </c>
      <c r="E124" t="s">
        <v>56</v>
      </c>
      <c r="F124" t="s">
        <v>57</v>
      </c>
      <c r="G124">
        <v>120.39</v>
      </c>
      <c r="H124">
        <v>0.21</v>
      </c>
      <c r="K124" t="s">
        <v>58</v>
      </c>
      <c r="L124" t="s">
        <v>64</v>
      </c>
      <c r="M124" t="s">
        <v>60</v>
      </c>
      <c r="O124" t="e">
        <f t="shared" si="13"/>
        <v>#N/A</v>
      </c>
      <c r="P124">
        <f t="shared" si="14"/>
        <v>614.82</v>
      </c>
      <c r="Q124">
        <f t="shared" si="15"/>
        <v>614.82</v>
      </c>
      <c r="R124" s="10" t="e">
        <f t="shared" si="16"/>
        <v>#N/A</v>
      </c>
      <c r="S124" s="2" t="e">
        <f t="shared" si="17"/>
        <v>#N/A</v>
      </c>
    </row>
    <row r="125" spans="1:19" ht="12.75">
      <c r="A125" s="1">
        <v>41401.46875</v>
      </c>
      <c r="B125">
        <v>616.59</v>
      </c>
      <c r="C125">
        <v>735</v>
      </c>
      <c r="D125" t="s">
        <v>55</v>
      </c>
      <c r="E125" t="s">
        <v>56</v>
      </c>
      <c r="F125" t="s">
        <v>57</v>
      </c>
      <c r="G125">
        <v>118.62</v>
      </c>
      <c r="H125">
        <v>0.21</v>
      </c>
      <c r="K125" t="s">
        <v>58</v>
      </c>
      <c r="L125" t="s">
        <v>64</v>
      </c>
      <c r="M125" t="s">
        <v>60</v>
      </c>
      <c r="O125" t="e">
        <f t="shared" si="13"/>
        <v>#N/A</v>
      </c>
      <c r="P125">
        <f t="shared" si="14"/>
        <v>616.59</v>
      </c>
      <c r="Q125">
        <f t="shared" si="15"/>
        <v>616.59</v>
      </c>
      <c r="R125" s="10" t="e">
        <f t="shared" si="16"/>
        <v>#N/A</v>
      </c>
      <c r="S125" s="2" t="e">
        <f t="shared" si="17"/>
        <v>#N/A</v>
      </c>
    </row>
    <row r="126" spans="1:19" ht="12.75">
      <c r="A126" s="1">
        <v>41428.430555555555</v>
      </c>
      <c r="B126">
        <v>616.72</v>
      </c>
      <c r="C126">
        <v>735</v>
      </c>
      <c r="D126" t="s">
        <v>55</v>
      </c>
      <c r="E126" t="s">
        <v>56</v>
      </c>
      <c r="F126" t="s">
        <v>57</v>
      </c>
      <c r="G126">
        <v>118.49</v>
      </c>
      <c r="H126">
        <v>0.21</v>
      </c>
      <c r="K126" t="s">
        <v>58</v>
      </c>
      <c r="L126" t="s">
        <v>64</v>
      </c>
      <c r="M126" t="s">
        <v>60</v>
      </c>
      <c r="O126" t="e">
        <f t="shared" si="13"/>
        <v>#N/A</v>
      </c>
      <c r="P126">
        <f t="shared" si="14"/>
        <v>616.72</v>
      </c>
      <c r="Q126">
        <f t="shared" si="15"/>
        <v>616.72</v>
      </c>
      <c r="R126" s="10" t="e">
        <f t="shared" si="16"/>
        <v>#N/A</v>
      </c>
      <c r="S126" s="2" t="e">
        <f t="shared" si="17"/>
        <v>#N/A</v>
      </c>
    </row>
    <row r="127" spans="1:19" ht="12.75">
      <c r="A127" s="1">
        <v>41464.552083333336</v>
      </c>
      <c r="B127">
        <v>616.91</v>
      </c>
      <c r="C127">
        <v>735</v>
      </c>
      <c r="D127" t="s">
        <v>55</v>
      </c>
      <c r="E127" t="s">
        <v>56</v>
      </c>
      <c r="F127" t="s">
        <v>57</v>
      </c>
      <c r="G127">
        <v>118.3</v>
      </c>
      <c r="H127">
        <v>0.21</v>
      </c>
      <c r="K127" t="s">
        <v>58</v>
      </c>
      <c r="L127" t="s">
        <v>64</v>
      </c>
      <c r="M127" t="s">
        <v>60</v>
      </c>
      <c r="O127" t="e">
        <f t="shared" si="13"/>
        <v>#N/A</v>
      </c>
      <c r="P127">
        <f t="shared" si="14"/>
        <v>616.91</v>
      </c>
      <c r="Q127">
        <f t="shared" si="15"/>
        <v>616.91</v>
      </c>
      <c r="R127" s="10" t="e">
        <f t="shared" si="16"/>
        <v>#N/A</v>
      </c>
      <c r="S127" s="2" t="e">
        <f t="shared" si="17"/>
        <v>#N/A</v>
      </c>
    </row>
    <row r="128" spans="1:19" ht="12.75">
      <c r="A128" s="1">
        <v>41506.4375</v>
      </c>
      <c r="B128">
        <v>616.3</v>
      </c>
      <c r="C128">
        <v>735</v>
      </c>
      <c r="D128" t="s">
        <v>55</v>
      </c>
      <c r="E128" t="s">
        <v>56</v>
      </c>
      <c r="F128" t="s">
        <v>57</v>
      </c>
      <c r="G128">
        <v>118.91</v>
      </c>
      <c r="H128">
        <v>0.21</v>
      </c>
      <c r="K128" t="s">
        <v>58</v>
      </c>
      <c r="L128" t="s">
        <v>64</v>
      </c>
      <c r="M128" t="s">
        <v>60</v>
      </c>
      <c r="O128" t="e">
        <f t="shared" si="13"/>
        <v>#N/A</v>
      </c>
      <c r="P128">
        <f t="shared" si="14"/>
        <v>616.3</v>
      </c>
      <c r="Q128">
        <f t="shared" si="15"/>
        <v>616.3</v>
      </c>
      <c r="R128" s="10" t="e">
        <f t="shared" si="16"/>
        <v>#N/A</v>
      </c>
      <c r="S128" s="2" t="e">
        <f t="shared" si="17"/>
        <v>#N/A</v>
      </c>
    </row>
    <row r="129" spans="1:19" ht="12.75">
      <c r="A129" s="1">
        <v>41520.493055555555</v>
      </c>
      <c r="B129">
        <v>616.16</v>
      </c>
      <c r="C129">
        <v>735</v>
      </c>
      <c r="D129" t="s">
        <v>55</v>
      </c>
      <c r="E129" t="s">
        <v>56</v>
      </c>
      <c r="F129" t="s">
        <v>57</v>
      </c>
      <c r="G129">
        <v>119.05</v>
      </c>
      <c r="H129">
        <v>0.21</v>
      </c>
      <c r="K129" t="s">
        <v>58</v>
      </c>
      <c r="L129" t="s">
        <v>64</v>
      </c>
      <c r="M129" t="s">
        <v>60</v>
      </c>
      <c r="O129" t="e">
        <f t="shared" si="13"/>
        <v>#N/A</v>
      </c>
      <c r="P129">
        <f t="shared" si="14"/>
        <v>616.16</v>
      </c>
      <c r="Q129">
        <f t="shared" si="15"/>
        <v>616.16</v>
      </c>
      <c r="R129" s="10" t="e">
        <f t="shared" si="16"/>
        <v>#N/A</v>
      </c>
      <c r="S129" s="2" t="e">
        <f t="shared" si="17"/>
        <v>#N/A</v>
      </c>
    </row>
    <row r="130" spans="1:19" ht="12.75">
      <c r="A130" s="1">
        <v>41556.427083333336</v>
      </c>
      <c r="B130">
        <v>616.01</v>
      </c>
      <c r="C130">
        <v>735</v>
      </c>
      <c r="D130" t="s">
        <v>55</v>
      </c>
      <c r="E130" t="s">
        <v>56</v>
      </c>
      <c r="F130" t="s">
        <v>57</v>
      </c>
      <c r="G130">
        <v>119.2</v>
      </c>
      <c r="H130">
        <v>0.21</v>
      </c>
      <c r="K130" t="s">
        <v>58</v>
      </c>
      <c r="L130" t="s">
        <v>64</v>
      </c>
      <c r="M130" t="s">
        <v>60</v>
      </c>
      <c r="O130" t="e">
        <f t="shared" si="13"/>
        <v>#N/A</v>
      </c>
      <c r="P130">
        <f t="shared" si="14"/>
        <v>616.01</v>
      </c>
      <c r="Q130">
        <f t="shared" si="15"/>
        <v>616.01</v>
      </c>
      <c r="R130" s="10" t="e">
        <f t="shared" si="16"/>
        <v>#N/A</v>
      </c>
      <c r="S130" s="2" t="e">
        <f t="shared" si="17"/>
        <v>#N/A</v>
      </c>
    </row>
    <row r="131" spans="1:19" ht="12.75">
      <c r="A131" s="1">
        <v>41596.416666666664</v>
      </c>
      <c r="B131">
        <v>615.99</v>
      </c>
      <c r="C131">
        <v>735</v>
      </c>
      <c r="D131" t="s">
        <v>55</v>
      </c>
      <c r="E131" t="s">
        <v>56</v>
      </c>
      <c r="F131" t="s">
        <v>57</v>
      </c>
      <c r="G131">
        <v>119.22</v>
      </c>
      <c r="H131">
        <v>0.21</v>
      </c>
      <c r="K131" t="s">
        <v>58</v>
      </c>
      <c r="L131" t="s">
        <v>64</v>
      </c>
      <c r="M131" t="s">
        <v>60</v>
      </c>
      <c r="O131" t="e">
        <f t="shared" si="13"/>
        <v>#N/A</v>
      </c>
      <c r="P131">
        <f t="shared" si="14"/>
        <v>615.99</v>
      </c>
      <c r="Q131">
        <f t="shared" si="15"/>
        <v>615.99</v>
      </c>
      <c r="R131" s="10" t="e">
        <f t="shared" si="16"/>
        <v>#N/A</v>
      </c>
      <c r="S131" s="2" t="e">
        <f t="shared" si="17"/>
        <v>#N/A</v>
      </c>
    </row>
    <row r="132" spans="1:19" ht="12.75">
      <c r="A132" s="1">
        <v>41612.5</v>
      </c>
      <c r="B132">
        <v>615.66</v>
      </c>
      <c r="C132">
        <v>735</v>
      </c>
      <c r="D132" t="s">
        <v>55</v>
      </c>
      <c r="E132" t="s">
        <v>56</v>
      </c>
      <c r="F132" t="s">
        <v>57</v>
      </c>
      <c r="G132">
        <v>119.55</v>
      </c>
      <c r="H132">
        <v>0.21</v>
      </c>
      <c r="K132" t="s">
        <v>58</v>
      </c>
      <c r="L132" t="s">
        <v>64</v>
      </c>
      <c r="M132" t="s">
        <v>60</v>
      </c>
      <c r="O132" t="e">
        <f aca="true" t="shared" si="18" ref="O132:O195">IF(EXACT(E132,"Nivel Dinámico"),IF(B132=0,NA(),B132),NA())</f>
        <v>#N/A</v>
      </c>
      <c r="P132">
        <f aca="true" t="shared" si="19" ref="P132:P195">IF(AND(EXACT(E132,"Nivel Estático"),NOT(EXACT(F132,"SONDA AUTOMÁTICA"))),IF(B132=0,NA(),B132),NA())</f>
        <v>615.66</v>
      </c>
      <c r="Q132">
        <f aca="true" t="shared" si="20" ref="Q132:Q195">IF(ISNA(P132),IF(ISNA(R132),IF(ISNA(S132),"",S132),R132),P132)</f>
        <v>615.66</v>
      </c>
      <c r="R132" s="10" t="e">
        <f aca="true" t="shared" si="21" ref="R132:R195">IF(EXACT(E132,"Extrapolado"),IF(B132=0,NA(),B132),NA())</f>
        <v>#N/A</v>
      </c>
      <c r="S132" s="2" t="e">
        <f aca="true" t="shared" si="22" ref="S132:S195">IF(EXACT(F132,"SONDA AUTOMÁTICA"),IF(B132=0,NA(),B132),NA())</f>
        <v>#N/A</v>
      </c>
    </row>
    <row r="133" spans="1:19" ht="12.75">
      <c r="A133" s="1">
        <v>41659.479166666664</v>
      </c>
      <c r="B133">
        <v>615.45</v>
      </c>
      <c r="C133">
        <v>735</v>
      </c>
      <c r="D133" t="s">
        <v>55</v>
      </c>
      <c r="E133" t="s">
        <v>56</v>
      </c>
      <c r="F133" t="s">
        <v>57</v>
      </c>
      <c r="G133">
        <v>119.76</v>
      </c>
      <c r="H133">
        <v>0.21</v>
      </c>
      <c r="K133" t="s">
        <v>58</v>
      </c>
      <c r="L133" t="s">
        <v>64</v>
      </c>
      <c r="M133" t="s">
        <v>60</v>
      </c>
      <c r="O133" t="e">
        <f t="shared" si="18"/>
        <v>#N/A</v>
      </c>
      <c r="P133">
        <f t="shared" si="19"/>
        <v>615.45</v>
      </c>
      <c r="Q133">
        <f t="shared" si="20"/>
        <v>615.45</v>
      </c>
      <c r="R133" s="10" t="e">
        <f t="shared" si="21"/>
        <v>#N/A</v>
      </c>
      <c r="S133" s="2" t="e">
        <f t="shared" si="22"/>
        <v>#N/A</v>
      </c>
    </row>
    <row r="134" spans="1:19" ht="12.75">
      <c r="A134" s="1">
        <v>41681.46875</v>
      </c>
      <c r="B134">
        <v>615.97</v>
      </c>
      <c r="C134">
        <v>735</v>
      </c>
      <c r="D134" t="s">
        <v>55</v>
      </c>
      <c r="E134" t="s">
        <v>56</v>
      </c>
      <c r="F134" t="s">
        <v>57</v>
      </c>
      <c r="G134">
        <v>119.24</v>
      </c>
      <c r="H134">
        <v>0.21</v>
      </c>
      <c r="K134" t="s">
        <v>58</v>
      </c>
      <c r="L134" t="s">
        <v>64</v>
      </c>
      <c r="M134" t="s">
        <v>60</v>
      </c>
      <c r="O134" t="e">
        <f t="shared" si="18"/>
        <v>#N/A</v>
      </c>
      <c r="P134">
        <f t="shared" si="19"/>
        <v>615.97</v>
      </c>
      <c r="Q134">
        <f t="shared" si="20"/>
        <v>615.97</v>
      </c>
      <c r="R134" s="10" t="e">
        <f t="shared" si="21"/>
        <v>#N/A</v>
      </c>
      <c r="S134" s="2" t="e">
        <f t="shared" si="22"/>
        <v>#N/A</v>
      </c>
    </row>
    <row r="135" spans="1:19" ht="12.75">
      <c r="A135" s="1">
        <v>41705.416666666664</v>
      </c>
      <c r="B135">
        <v>615.05</v>
      </c>
      <c r="C135">
        <v>735</v>
      </c>
      <c r="D135" t="s">
        <v>55</v>
      </c>
      <c r="E135" t="s">
        <v>56</v>
      </c>
      <c r="F135" t="s">
        <v>57</v>
      </c>
      <c r="G135">
        <v>120.16</v>
      </c>
      <c r="H135">
        <v>0.21</v>
      </c>
      <c r="K135" t="s">
        <v>58</v>
      </c>
      <c r="L135" t="s">
        <v>64</v>
      </c>
      <c r="M135" t="s">
        <v>60</v>
      </c>
      <c r="O135" t="e">
        <f t="shared" si="18"/>
        <v>#N/A</v>
      </c>
      <c r="P135">
        <f t="shared" si="19"/>
        <v>615.05</v>
      </c>
      <c r="Q135">
        <f t="shared" si="20"/>
        <v>615.05</v>
      </c>
      <c r="R135" s="10" t="e">
        <f t="shared" si="21"/>
        <v>#N/A</v>
      </c>
      <c r="S135" s="2" t="e">
        <f t="shared" si="22"/>
        <v>#N/A</v>
      </c>
    </row>
    <row r="136" spans="1:19" ht="12.75">
      <c r="A136" s="1">
        <v>41737.430555555555</v>
      </c>
      <c r="B136">
        <v>615.31</v>
      </c>
      <c r="C136">
        <v>735</v>
      </c>
      <c r="D136" t="s">
        <v>55</v>
      </c>
      <c r="E136" t="s">
        <v>56</v>
      </c>
      <c r="F136" t="s">
        <v>57</v>
      </c>
      <c r="G136">
        <v>119.9</v>
      </c>
      <c r="H136">
        <v>0.21</v>
      </c>
      <c r="K136" t="s">
        <v>58</v>
      </c>
      <c r="L136" t="s">
        <v>64</v>
      </c>
      <c r="M136" t="s">
        <v>60</v>
      </c>
      <c r="O136" t="e">
        <f t="shared" si="18"/>
        <v>#N/A</v>
      </c>
      <c r="P136">
        <f t="shared" si="19"/>
        <v>615.31</v>
      </c>
      <c r="Q136">
        <f t="shared" si="20"/>
        <v>615.31</v>
      </c>
      <c r="R136" s="10" t="e">
        <f t="shared" si="21"/>
        <v>#N/A</v>
      </c>
      <c r="S136" s="2" t="e">
        <f t="shared" si="22"/>
        <v>#N/A</v>
      </c>
    </row>
    <row r="137" spans="1:19" ht="12.75">
      <c r="A137" s="1">
        <v>41765.541666666664</v>
      </c>
      <c r="B137">
        <v>614.99</v>
      </c>
      <c r="C137">
        <v>735</v>
      </c>
      <c r="D137" t="s">
        <v>55</v>
      </c>
      <c r="E137" t="s">
        <v>56</v>
      </c>
      <c r="F137" t="s">
        <v>57</v>
      </c>
      <c r="G137">
        <v>120.22</v>
      </c>
      <c r="H137">
        <v>0.21</v>
      </c>
      <c r="K137" t="s">
        <v>58</v>
      </c>
      <c r="L137" t="s">
        <v>64</v>
      </c>
      <c r="M137" t="s">
        <v>60</v>
      </c>
      <c r="O137" t="e">
        <f t="shared" si="18"/>
        <v>#N/A</v>
      </c>
      <c r="P137">
        <f t="shared" si="19"/>
        <v>614.99</v>
      </c>
      <c r="Q137">
        <f t="shared" si="20"/>
        <v>614.99</v>
      </c>
      <c r="R137" s="10" t="e">
        <f t="shared" si="21"/>
        <v>#N/A</v>
      </c>
      <c r="S137" s="2" t="e">
        <f t="shared" si="22"/>
        <v>#N/A</v>
      </c>
    </row>
    <row r="138" spans="1:19" ht="12.75">
      <c r="A138" s="1">
        <v>41792.479166666664</v>
      </c>
      <c r="B138">
        <v>614.52</v>
      </c>
      <c r="C138">
        <v>735</v>
      </c>
      <c r="D138" t="s">
        <v>55</v>
      </c>
      <c r="E138" t="s">
        <v>56</v>
      </c>
      <c r="F138" t="s">
        <v>57</v>
      </c>
      <c r="G138">
        <v>120.69</v>
      </c>
      <c r="H138">
        <v>0.21</v>
      </c>
      <c r="K138" t="s">
        <v>58</v>
      </c>
      <c r="L138" t="s">
        <v>64</v>
      </c>
      <c r="M138" t="s">
        <v>60</v>
      </c>
      <c r="O138" t="e">
        <f t="shared" si="18"/>
        <v>#N/A</v>
      </c>
      <c r="P138">
        <f t="shared" si="19"/>
        <v>614.52</v>
      </c>
      <c r="Q138">
        <f t="shared" si="20"/>
        <v>614.52</v>
      </c>
      <c r="R138" s="10" t="e">
        <f t="shared" si="21"/>
        <v>#N/A</v>
      </c>
      <c r="S138" s="2" t="e">
        <f t="shared" si="22"/>
        <v>#N/A</v>
      </c>
    </row>
    <row r="139" spans="1:19" ht="12.75">
      <c r="A139" s="1">
        <v>41827.541666666664</v>
      </c>
      <c r="B139">
        <v>614.91</v>
      </c>
      <c r="C139">
        <v>735</v>
      </c>
      <c r="D139" t="s">
        <v>55</v>
      </c>
      <c r="E139" t="s">
        <v>56</v>
      </c>
      <c r="F139" t="s">
        <v>57</v>
      </c>
      <c r="G139">
        <v>120.3</v>
      </c>
      <c r="H139">
        <v>0.21</v>
      </c>
      <c r="K139" t="s">
        <v>58</v>
      </c>
      <c r="L139" t="s">
        <v>64</v>
      </c>
      <c r="M139" t="s">
        <v>60</v>
      </c>
      <c r="O139" t="e">
        <f t="shared" si="18"/>
        <v>#N/A</v>
      </c>
      <c r="P139">
        <f t="shared" si="19"/>
        <v>614.91</v>
      </c>
      <c r="Q139">
        <f t="shared" si="20"/>
        <v>614.91</v>
      </c>
      <c r="R139" s="10" t="e">
        <f t="shared" si="21"/>
        <v>#N/A</v>
      </c>
      <c r="S139" s="2" t="e">
        <f t="shared" si="22"/>
        <v>#N/A</v>
      </c>
    </row>
    <row r="140" spans="1:19" ht="12.75">
      <c r="A140" s="1">
        <v>41863.48611111111</v>
      </c>
      <c r="B140">
        <v>614.09</v>
      </c>
      <c r="C140">
        <v>735</v>
      </c>
      <c r="D140" t="s">
        <v>55</v>
      </c>
      <c r="E140" t="s">
        <v>56</v>
      </c>
      <c r="F140" t="s">
        <v>57</v>
      </c>
      <c r="G140">
        <v>121.12</v>
      </c>
      <c r="H140">
        <v>0.21</v>
      </c>
      <c r="K140" t="s">
        <v>58</v>
      </c>
      <c r="L140" t="s">
        <v>64</v>
      </c>
      <c r="M140" t="s">
        <v>60</v>
      </c>
      <c r="O140" t="e">
        <f t="shared" si="18"/>
        <v>#N/A</v>
      </c>
      <c r="P140">
        <f t="shared" si="19"/>
        <v>614.09</v>
      </c>
      <c r="Q140">
        <f t="shared" si="20"/>
        <v>614.09</v>
      </c>
      <c r="R140" s="10" t="e">
        <f t="shared" si="21"/>
        <v>#N/A</v>
      </c>
      <c r="S140" s="2" t="e">
        <f t="shared" si="22"/>
        <v>#N/A</v>
      </c>
    </row>
    <row r="141" spans="1:19" ht="12.75">
      <c r="A141" s="1">
        <v>41885.479166666664</v>
      </c>
      <c r="B141">
        <v>613.77</v>
      </c>
      <c r="C141">
        <v>735</v>
      </c>
      <c r="D141" t="s">
        <v>55</v>
      </c>
      <c r="E141" t="s">
        <v>56</v>
      </c>
      <c r="F141" t="s">
        <v>57</v>
      </c>
      <c r="G141">
        <v>121.44</v>
      </c>
      <c r="H141">
        <v>0.21</v>
      </c>
      <c r="K141" t="s">
        <v>58</v>
      </c>
      <c r="L141" t="s">
        <v>64</v>
      </c>
      <c r="M141" t="s">
        <v>60</v>
      </c>
      <c r="O141" t="e">
        <f t="shared" si="18"/>
        <v>#N/A</v>
      </c>
      <c r="P141">
        <f t="shared" si="19"/>
        <v>613.77</v>
      </c>
      <c r="Q141">
        <f t="shared" si="20"/>
        <v>613.77</v>
      </c>
      <c r="R141" s="10" t="e">
        <f t="shared" si="21"/>
        <v>#N/A</v>
      </c>
      <c r="S141" s="2" t="e">
        <f t="shared" si="22"/>
        <v>#N/A</v>
      </c>
    </row>
    <row r="142" spans="1:19" ht="12.75">
      <c r="A142" s="1">
        <v>41919.430555555555</v>
      </c>
      <c r="B142">
        <v>614.32</v>
      </c>
      <c r="C142">
        <v>735</v>
      </c>
      <c r="D142" t="s">
        <v>55</v>
      </c>
      <c r="E142" t="s">
        <v>56</v>
      </c>
      <c r="F142" t="s">
        <v>57</v>
      </c>
      <c r="G142">
        <v>120.89</v>
      </c>
      <c r="H142">
        <v>0.21</v>
      </c>
      <c r="K142" t="s">
        <v>58</v>
      </c>
      <c r="L142" t="s">
        <v>64</v>
      </c>
      <c r="M142" t="s">
        <v>60</v>
      </c>
      <c r="O142" t="e">
        <f t="shared" si="18"/>
        <v>#N/A</v>
      </c>
      <c r="P142">
        <f t="shared" si="19"/>
        <v>614.32</v>
      </c>
      <c r="Q142">
        <f t="shared" si="20"/>
        <v>614.32</v>
      </c>
      <c r="R142" s="10" t="e">
        <f t="shared" si="21"/>
        <v>#N/A</v>
      </c>
      <c r="S142" s="2" t="e">
        <f t="shared" si="22"/>
        <v>#N/A</v>
      </c>
    </row>
    <row r="143" spans="1:19" ht="12.75">
      <c r="A143" s="1">
        <v>41949.489583333336</v>
      </c>
      <c r="B143">
        <v>614.41</v>
      </c>
      <c r="C143">
        <v>735</v>
      </c>
      <c r="D143" t="s">
        <v>55</v>
      </c>
      <c r="E143" t="s">
        <v>56</v>
      </c>
      <c r="F143" t="s">
        <v>57</v>
      </c>
      <c r="G143">
        <v>120.8</v>
      </c>
      <c r="H143">
        <v>0.21</v>
      </c>
      <c r="K143" t="s">
        <v>58</v>
      </c>
      <c r="L143" t="s">
        <v>64</v>
      </c>
      <c r="M143" t="s">
        <v>60</v>
      </c>
      <c r="O143" t="e">
        <f t="shared" si="18"/>
        <v>#N/A</v>
      </c>
      <c r="P143">
        <f t="shared" si="19"/>
        <v>614.41</v>
      </c>
      <c r="Q143">
        <f t="shared" si="20"/>
        <v>614.41</v>
      </c>
      <c r="R143" s="10" t="e">
        <f t="shared" si="21"/>
        <v>#N/A</v>
      </c>
      <c r="S143" s="2" t="e">
        <f t="shared" si="22"/>
        <v>#N/A</v>
      </c>
    </row>
    <row r="144" spans="1:19" ht="12.75">
      <c r="A144" s="1">
        <v>41984.5</v>
      </c>
      <c r="B144">
        <v>621.47</v>
      </c>
      <c r="C144">
        <v>735</v>
      </c>
      <c r="D144" t="s">
        <v>55</v>
      </c>
      <c r="E144" t="s">
        <v>56</v>
      </c>
      <c r="F144" t="s">
        <v>57</v>
      </c>
      <c r="G144">
        <v>113.74</v>
      </c>
      <c r="H144">
        <v>0.21</v>
      </c>
      <c r="K144" t="s">
        <v>58</v>
      </c>
      <c r="L144" t="s">
        <v>64</v>
      </c>
      <c r="M144" t="s">
        <v>60</v>
      </c>
      <c r="O144" t="e">
        <f t="shared" si="18"/>
        <v>#N/A</v>
      </c>
      <c r="P144">
        <f t="shared" si="19"/>
        <v>621.47</v>
      </c>
      <c r="Q144">
        <f t="shared" si="20"/>
        <v>621.47</v>
      </c>
      <c r="R144" s="10" t="e">
        <f t="shared" si="21"/>
        <v>#N/A</v>
      </c>
      <c r="S144" s="2" t="e">
        <f t="shared" si="22"/>
        <v>#N/A</v>
      </c>
    </row>
    <row r="145" spans="1:19" ht="12.75">
      <c r="A145" s="1">
        <v>42024.46875</v>
      </c>
      <c r="B145">
        <v>619.56</v>
      </c>
      <c r="C145">
        <v>735</v>
      </c>
      <c r="D145" t="s">
        <v>55</v>
      </c>
      <c r="E145" t="s">
        <v>56</v>
      </c>
      <c r="F145" t="s">
        <v>57</v>
      </c>
      <c r="G145">
        <v>115.65</v>
      </c>
      <c r="H145">
        <v>0.21</v>
      </c>
      <c r="K145" t="s">
        <v>58</v>
      </c>
      <c r="L145" t="s">
        <v>64</v>
      </c>
      <c r="M145" t="s">
        <v>60</v>
      </c>
      <c r="O145" t="e">
        <f t="shared" si="18"/>
        <v>#N/A</v>
      </c>
      <c r="P145">
        <f t="shared" si="19"/>
        <v>619.56</v>
      </c>
      <c r="Q145">
        <f t="shared" si="20"/>
        <v>619.56</v>
      </c>
      <c r="R145" s="10" t="e">
        <f t="shared" si="21"/>
        <v>#N/A</v>
      </c>
      <c r="S145" s="2" t="e">
        <f t="shared" si="22"/>
        <v>#N/A</v>
      </c>
    </row>
    <row r="146" spans="1:19" ht="12.75">
      <c r="A146" s="1">
        <v>42041.46527777778</v>
      </c>
      <c r="B146">
        <v>618.41</v>
      </c>
      <c r="C146">
        <v>735</v>
      </c>
      <c r="D146" t="s">
        <v>55</v>
      </c>
      <c r="E146" t="s">
        <v>56</v>
      </c>
      <c r="F146" t="s">
        <v>57</v>
      </c>
      <c r="G146">
        <v>116.8</v>
      </c>
      <c r="H146">
        <v>0.21</v>
      </c>
      <c r="K146" t="s">
        <v>58</v>
      </c>
      <c r="L146" t="s">
        <v>64</v>
      </c>
      <c r="M146" t="s">
        <v>60</v>
      </c>
      <c r="O146" t="e">
        <f t="shared" si="18"/>
        <v>#N/A</v>
      </c>
      <c r="P146">
        <f t="shared" si="19"/>
        <v>618.41</v>
      </c>
      <c r="Q146">
        <f t="shared" si="20"/>
        <v>618.41</v>
      </c>
      <c r="R146" s="10" t="e">
        <f t="shared" si="21"/>
        <v>#N/A</v>
      </c>
      <c r="S146" s="2" t="e">
        <f t="shared" si="22"/>
        <v>#N/A</v>
      </c>
    </row>
    <row r="147" spans="1:19" ht="12.75">
      <c r="A147" s="1">
        <v>42067.458333333336</v>
      </c>
      <c r="B147">
        <v>619.21</v>
      </c>
      <c r="C147">
        <v>735</v>
      </c>
      <c r="D147" t="s">
        <v>55</v>
      </c>
      <c r="E147" t="s">
        <v>56</v>
      </c>
      <c r="F147" t="s">
        <v>57</v>
      </c>
      <c r="G147">
        <v>116</v>
      </c>
      <c r="H147">
        <v>0.21</v>
      </c>
      <c r="K147" t="s">
        <v>58</v>
      </c>
      <c r="L147" t="s">
        <v>64</v>
      </c>
      <c r="M147" t="s">
        <v>60</v>
      </c>
      <c r="O147" t="e">
        <f t="shared" si="18"/>
        <v>#N/A</v>
      </c>
      <c r="P147">
        <f t="shared" si="19"/>
        <v>619.21</v>
      </c>
      <c r="Q147">
        <f t="shared" si="20"/>
        <v>619.21</v>
      </c>
      <c r="R147" s="10" t="e">
        <f t="shared" si="21"/>
        <v>#N/A</v>
      </c>
      <c r="S147" s="2" t="e">
        <f t="shared" si="22"/>
        <v>#N/A</v>
      </c>
    </row>
    <row r="148" spans="1:19" ht="12.75">
      <c r="A148" s="1">
        <v>42103.42361111111</v>
      </c>
      <c r="B148">
        <v>618.81</v>
      </c>
      <c r="C148">
        <v>735</v>
      </c>
      <c r="D148" t="s">
        <v>55</v>
      </c>
      <c r="E148" t="s">
        <v>56</v>
      </c>
      <c r="F148" t="s">
        <v>57</v>
      </c>
      <c r="G148">
        <v>116.4</v>
      </c>
      <c r="H148">
        <v>0.21</v>
      </c>
      <c r="K148" t="s">
        <v>58</v>
      </c>
      <c r="L148" t="s">
        <v>64</v>
      </c>
      <c r="M148" t="s">
        <v>60</v>
      </c>
      <c r="O148" t="e">
        <f t="shared" si="18"/>
        <v>#N/A</v>
      </c>
      <c r="P148">
        <f t="shared" si="19"/>
        <v>618.81</v>
      </c>
      <c r="Q148">
        <f t="shared" si="20"/>
        <v>618.81</v>
      </c>
      <c r="R148" s="10" t="e">
        <f t="shared" si="21"/>
        <v>#N/A</v>
      </c>
      <c r="S148" s="2" t="e">
        <f t="shared" si="22"/>
        <v>#N/A</v>
      </c>
    </row>
    <row r="149" spans="1:19" ht="12.75">
      <c r="A149" s="1">
        <v>42130.430555555555</v>
      </c>
      <c r="B149">
        <v>618.11</v>
      </c>
      <c r="C149">
        <v>735</v>
      </c>
      <c r="D149" t="s">
        <v>55</v>
      </c>
      <c r="E149" t="s">
        <v>56</v>
      </c>
      <c r="F149" t="s">
        <v>57</v>
      </c>
      <c r="G149">
        <v>117.1</v>
      </c>
      <c r="H149">
        <v>0.21</v>
      </c>
      <c r="K149" t="s">
        <v>58</v>
      </c>
      <c r="L149" t="s">
        <v>64</v>
      </c>
      <c r="M149" t="s">
        <v>60</v>
      </c>
      <c r="O149" t="e">
        <f t="shared" si="18"/>
        <v>#N/A</v>
      </c>
      <c r="P149">
        <f t="shared" si="19"/>
        <v>618.11</v>
      </c>
      <c r="Q149">
        <f t="shared" si="20"/>
        <v>618.11</v>
      </c>
      <c r="R149" s="10" t="e">
        <f t="shared" si="21"/>
        <v>#N/A</v>
      </c>
      <c r="S149" s="2" t="e">
        <f t="shared" si="22"/>
        <v>#N/A</v>
      </c>
    </row>
    <row r="150" spans="1:19" ht="12.75">
      <c r="A150" s="1">
        <v>42177.4375</v>
      </c>
      <c r="B150">
        <v>617.31</v>
      </c>
      <c r="C150">
        <v>735</v>
      </c>
      <c r="D150" t="s">
        <v>55</v>
      </c>
      <c r="E150" t="s">
        <v>56</v>
      </c>
      <c r="F150" t="s">
        <v>57</v>
      </c>
      <c r="G150">
        <v>117.9</v>
      </c>
      <c r="H150">
        <v>0.21</v>
      </c>
      <c r="K150" t="s">
        <v>58</v>
      </c>
      <c r="L150" t="s">
        <v>64</v>
      </c>
      <c r="M150" t="s">
        <v>60</v>
      </c>
      <c r="O150" t="e">
        <f t="shared" si="18"/>
        <v>#N/A</v>
      </c>
      <c r="P150">
        <f t="shared" si="19"/>
        <v>617.31</v>
      </c>
      <c r="Q150">
        <f t="shared" si="20"/>
        <v>617.31</v>
      </c>
      <c r="R150" s="10" t="e">
        <f t="shared" si="21"/>
        <v>#N/A</v>
      </c>
      <c r="S150" s="2" t="e">
        <f t="shared" si="22"/>
        <v>#N/A</v>
      </c>
    </row>
    <row r="151" spans="1:19" ht="12.75">
      <c r="A151" s="1">
        <v>42198.48611111111</v>
      </c>
      <c r="B151">
        <v>616.71</v>
      </c>
      <c r="C151">
        <v>735</v>
      </c>
      <c r="D151" t="s">
        <v>55</v>
      </c>
      <c r="E151" t="s">
        <v>56</v>
      </c>
      <c r="F151" t="s">
        <v>57</v>
      </c>
      <c r="G151">
        <v>118.5</v>
      </c>
      <c r="H151">
        <v>0.21</v>
      </c>
      <c r="K151" t="s">
        <v>58</v>
      </c>
      <c r="L151" t="s">
        <v>64</v>
      </c>
      <c r="M151" t="s">
        <v>60</v>
      </c>
      <c r="O151" t="e">
        <f t="shared" si="18"/>
        <v>#N/A</v>
      </c>
      <c r="P151">
        <f t="shared" si="19"/>
        <v>616.71</v>
      </c>
      <c r="Q151">
        <f t="shared" si="20"/>
        <v>616.71</v>
      </c>
      <c r="R151" s="10" t="e">
        <f t="shared" si="21"/>
        <v>#N/A</v>
      </c>
      <c r="S151" s="2" t="e">
        <f t="shared" si="22"/>
        <v>#N/A</v>
      </c>
    </row>
    <row r="152" spans="1:19" ht="12.75">
      <c r="A152" s="1">
        <v>42237.541666666664</v>
      </c>
      <c r="B152">
        <v>616.09</v>
      </c>
      <c r="C152">
        <v>735</v>
      </c>
      <c r="D152" t="s">
        <v>55</v>
      </c>
      <c r="E152" t="s">
        <v>56</v>
      </c>
      <c r="F152" t="s">
        <v>57</v>
      </c>
      <c r="G152">
        <v>119.12</v>
      </c>
      <c r="H152">
        <v>0.21</v>
      </c>
      <c r="K152" t="s">
        <v>58</v>
      </c>
      <c r="L152" t="s">
        <v>64</v>
      </c>
      <c r="M152" t="s">
        <v>60</v>
      </c>
      <c r="O152" t="e">
        <f t="shared" si="18"/>
        <v>#N/A</v>
      </c>
      <c r="P152">
        <f t="shared" si="19"/>
        <v>616.09</v>
      </c>
      <c r="Q152">
        <f t="shared" si="20"/>
        <v>616.09</v>
      </c>
      <c r="R152" s="10" t="e">
        <f t="shared" si="21"/>
        <v>#N/A</v>
      </c>
      <c r="S152" s="2" t="e">
        <f t="shared" si="22"/>
        <v>#N/A</v>
      </c>
    </row>
    <row r="153" spans="1:19" ht="12.75">
      <c r="A153" s="1">
        <v>42255.444444444445</v>
      </c>
      <c r="B153">
        <v>616.89</v>
      </c>
      <c r="C153">
        <v>735</v>
      </c>
      <c r="D153" t="s">
        <v>55</v>
      </c>
      <c r="E153" t="s">
        <v>56</v>
      </c>
      <c r="F153" t="s">
        <v>57</v>
      </c>
      <c r="G153">
        <v>118.32</v>
      </c>
      <c r="H153">
        <v>0.21</v>
      </c>
      <c r="K153" t="s">
        <v>58</v>
      </c>
      <c r="L153" t="s">
        <v>64</v>
      </c>
      <c r="M153" t="s">
        <v>60</v>
      </c>
      <c r="O153" t="e">
        <f t="shared" si="18"/>
        <v>#N/A</v>
      </c>
      <c r="P153">
        <f t="shared" si="19"/>
        <v>616.89</v>
      </c>
      <c r="Q153">
        <f t="shared" si="20"/>
        <v>616.89</v>
      </c>
      <c r="R153" s="10" t="e">
        <f t="shared" si="21"/>
        <v>#N/A</v>
      </c>
      <c r="S153" s="2" t="e">
        <f t="shared" si="22"/>
        <v>#N/A</v>
      </c>
    </row>
    <row r="154" spans="1:19" ht="12.75">
      <c r="A154" s="1">
        <v>42291.458333333336</v>
      </c>
      <c r="B154">
        <v>616.06</v>
      </c>
      <c r="C154">
        <v>735</v>
      </c>
      <c r="D154" t="s">
        <v>55</v>
      </c>
      <c r="E154" t="s">
        <v>56</v>
      </c>
      <c r="F154" t="s">
        <v>57</v>
      </c>
      <c r="G154">
        <v>119.15</v>
      </c>
      <c r="H154">
        <v>0.21</v>
      </c>
      <c r="K154" t="s">
        <v>58</v>
      </c>
      <c r="L154" t="s">
        <v>64</v>
      </c>
      <c r="M154" t="s">
        <v>60</v>
      </c>
      <c r="O154" t="e">
        <f t="shared" si="18"/>
        <v>#N/A</v>
      </c>
      <c r="P154">
        <f t="shared" si="19"/>
        <v>616.06</v>
      </c>
      <c r="Q154">
        <f t="shared" si="20"/>
        <v>616.06</v>
      </c>
      <c r="R154" s="10" t="e">
        <f t="shared" si="21"/>
        <v>#N/A</v>
      </c>
      <c r="S154" s="2" t="e">
        <f t="shared" si="22"/>
        <v>#N/A</v>
      </c>
    </row>
    <row r="155" spans="1:19" ht="12.75">
      <c r="A155" s="1">
        <v>42318.53125</v>
      </c>
      <c r="B155">
        <v>617.9</v>
      </c>
      <c r="C155">
        <v>735</v>
      </c>
      <c r="D155" t="s">
        <v>55</v>
      </c>
      <c r="E155" t="s">
        <v>56</v>
      </c>
      <c r="F155" t="s">
        <v>57</v>
      </c>
      <c r="G155">
        <v>117.31</v>
      </c>
      <c r="H155">
        <v>0.21</v>
      </c>
      <c r="K155" t="s">
        <v>58</v>
      </c>
      <c r="L155" t="s">
        <v>64</v>
      </c>
      <c r="M155" t="s">
        <v>60</v>
      </c>
      <c r="O155" t="e">
        <f t="shared" si="18"/>
        <v>#N/A</v>
      </c>
      <c r="P155">
        <f t="shared" si="19"/>
        <v>617.9</v>
      </c>
      <c r="Q155">
        <f t="shared" si="20"/>
        <v>617.9</v>
      </c>
      <c r="R155" s="10" t="e">
        <f t="shared" si="21"/>
        <v>#N/A</v>
      </c>
      <c r="S155" s="2" t="e">
        <f t="shared" si="22"/>
        <v>#N/A</v>
      </c>
    </row>
    <row r="156" spans="1:19" ht="12.75">
      <c r="A156" s="1">
        <v>42354.52777777778</v>
      </c>
      <c r="B156">
        <v>616.78</v>
      </c>
      <c r="C156">
        <v>735</v>
      </c>
      <c r="D156" t="s">
        <v>55</v>
      </c>
      <c r="E156" t="s">
        <v>56</v>
      </c>
      <c r="F156" t="s">
        <v>57</v>
      </c>
      <c r="G156">
        <v>118.43</v>
      </c>
      <c r="H156">
        <v>0.21</v>
      </c>
      <c r="K156" t="s">
        <v>58</v>
      </c>
      <c r="L156" t="s">
        <v>64</v>
      </c>
      <c r="M156" t="s">
        <v>60</v>
      </c>
      <c r="O156" t="e">
        <f t="shared" si="18"/>
        <v>#N/A</v>
      </c>
      <c r="P156">
        <f t="shared" si="19"/>
        <v>616.78</v>
      </c>
      <c r="Q156">
        <f t="shared" si="20"/>
        <v>616.78</v>
      </c>
      <c r="R156" s="10" t="e">
        <f t="shared" si="21"/>
        <v>#N/A</v>
      </c>
      <c r="S156" s="2" t="e">
        <f t="shared" si="22"/>
        <v>#N/A</v>
      </c>
    </row>
    <row r="157" spans="1:19" ht="12.75">
      <c r="A157" s="1">
        <v>42383.510416666664</v>
      </c>
      <c r="B157">
        <v>616.61</v>
      </c>
      <c r="C157">
        <v>735</v>
      </c>
      <c r="D157" t="s">
        <v>55</v>
      </c>
      <c r="E157" t="s">
        <v>56</v>
      </c>
      <c r="F157" t="s">
        <v>57</v>
      </c>
      <c r="G157">
        <v>118.6</v>
      </c>
      <c r="H157">
        <v>0.21</v>
      </c>
      <c r="K157" t="s">
        <v>58</v>
      </c>
      <c r="L157" t="s">
        <v>64</v>
      </c>
      <c r="M157" t="s">
        <v>60</v>
      </c>
      <c r="O157" t="e">
        <f t="shared" si="18"/>
        <v>#N/A</v>
      </c>
      <c r="P157">
        <f t="shared" si="19"/>
        <v>616.61</v>
      </c>
      <c r="Q157">
        <f t="shared" si="20"/>
        <v>616.61</v>
      </c>
      <c r="R157" s="10" t="e">
        <f t="shared" si="21"/>
        <v>#N/A</v>
      </c>
      <c r="S157" s="2" t="e">
        <f t="shared" si="22"/>
        <v>#N/A</v>
      </c>
    </row>
    <row r="158" spans="1:19" ht="12.75">
      <c r="A158" s="1">
        <v>42416.48611111111</v>
      </c>
      <c r="B158">
        <v>616.34</v>
      </c>
      <c r="C158">
        <v>735</v>
      </c>
      <c r="D158" t="s">
        <v>55</v>
      </c>
      <c r="E158" t="s">
        <v>56</v>
      </c>
      <c r="F158" t="s">
        <v>57</v>
      </c>
      <c r="G158">
        <v>118.87</v>
      </c>
      <c r="H158">
        <v>0.21</v>
      </c>
      <c r="K158" t="s">
        <v>58</v>
      </c>
      <c r="L158" t="s">
        <v>64</v>
      </c>
      <c r="M158" t="s">
        <v>60</v>
      </c>
      <c r="O158" t="e">
        <f t="shared" si="18"/>
        <v>#N/A</v>
      </c>
      <c r="P158">
        <f t="shared" si="19"/>
        <v>616.34</v>
      </c>
      <c r="Q158">
        <f t="shared" si="20"/>
        <v>616.34</v>
      </c>
      <c r="R158" s="10" t="e">
        <f t="shared" si="21"/>
        <v>#N/A</v>
      </c>
      <c r="S158" s="2" t="e">
        <f t="shared" si="22"/>
        <v>#N/A</v>
      </c>
    </row>
    <row r="159" spans="1:19" ht="12.75">
      <c r="A159" s="1">
        <v>42447.47222222222</v>
      </c>
      <c r="B159">
        <v>617.57</v>
      </c>
      <c r="C159">
        <v>735</v>
      </c>
      <c r="D159" t="s">
        <v>55</v>
      </c>
      <c r="E159" t="s">
        <v>56</v>
      </c>
      <c r="F159" t="s">
        <v>57</v>
      </c>
      <c r="G159">
        <v>117.64</v>
      </c>
      <c r="H159">
        <v>0.21</v>
      </c>
      <c r="K159" t="s">
        <v>58</v>
      </c>
      <c r="L159" t="s">
        <v>64</v>
      </c>
      <c r="M159" t="s">
        <v>60</v>
      </c>
      <c r="O159" t="e">
        <f t="shared" si="18"/>
        <v>#N/A</v>
      </c>
      <c r="P159">
        <f t="shared" si="19"/>
        <v>617.57</v>
      </c>
      <c r="Q159">
        <f t="shared" si="20"/>
        <v>617.57</v>
      </c>
      <c r="R159" s="10" t="e">
        <f t="shared" si="21"/>
        <v>#N/A</v>
      </c>
      <c r="S159" s="2" t="e">
        <f t="shared" si="22"/>
        <v>#N/A</v>
      </c>
    </row>
    <row r="160" spans="1:19" ht="12.75">
      <c r="A160" s="1">
        <v>42475.47222222222</v>
      </c>
      <c r="B160">
        <v>621.07</v>
      </c>
      <c r="C160">
        <v>735</v>
      </c>
      <c r="D160" t="s">
        <v>55</v>
      </c>
      <c r="E160" t="s">
        <v>56</v>
      </c>
      <c r="F160" t="s">
        <v>57</v>
      </c>
      <c r="G160">
        <v>114.14</v>
      </c>
      <c r="H160">
        <v>0.21</v>
      </c>
      <c r="K160" t="s">
        <v>58</v>
      </c>
      <c r="L160" t="s">
        <v>64</v>
      </c>
      <c r="M160" t="s">
        <v>60</v>
      </c>
      <c r="O160" t="e">
        <f t="shared" si="18"/>
        <v>#N/A</v>
      </c>
      <c r="P160">
        <f t="shared" si="19"/>
        <v>621.07</v>
      </c>
      <c r="Q160">
        <f t="shared" si="20"/>
        <v>621.07</v>
      </c>
      <c r="R160" s="10" t="e">
        <f t="shared" si="21"/>
        <v>#N/A</v>
      </c>
      <c r="S160" s="2" t="e">
        <f t="shared" si="22"/>
        <v>#N/A</v>
      </c>
    </row>
    <row r="161" spans="1:19" ht="12.75">
      <c r="A161" s="1">
        <v>42503.479166666664</v>
      </c>
      <c r="B161">
        <v>620.44</v>
      </c>
      <c r="C161">
        <v>735</v>
      </c>
      <c r="D161" t="s">
        <v>55</v>
      </c>
      <c r="E161" t="s">
        <v>56</v>
      </c>
      <c r="F161" t="s">
        <v>57</v>
      </c>
      <c r="G161">
        <v>114.77</v>
      </c>
      <c r="H161">
        <v>0.21</v>
      </c>
      <c r="K161" t="s">
        <v>58</v>
      </c>
      <c r="L161" t="s">
        <v>64</v>
      </c>
      <c r="M161" t="s">
        <v>60</v>
      </c>
      <c r="O161" t="e">
        <f t="shared" si="18"/>
        <v>#N/A</v>
      </c>
      <c r="P161">
        <f t="shared" si="19"/>
        <v>620.44</v>
      </c>
      <c r="Q161">
        <f t="shared" si="20"/>
        <v>620.44</v>
      </c>
      <c r="R161" s="10" t="e">
        <f t="shared" si="21"/>
        <v>#N/A</v>
      </c>
      <c r="S161" s="2" t="e">
        <f t="shared" si="22"/>
        <v>#N/A</v>
      </c>
    </row>
    <row r="162" spans="1:19" ht="12.75">
      <c r="A162" s="1">
        <v>42530.520833333336</v>
      </c>
      <c r="B162">
        <v>620.01</v>
      </c>
      <c r="C162">
        <v>735</v>
      </c>
      <c r="D162" t="s">
        <v>55</v>
      </c>
      <c r="E162" t="s">
        <v>56</v>
      </c>
      <c r="F162" t="s">
        <v>57</v>
      </c>
      <c r="G162">
        <v>115.2</v>
      </c>
      <c r="H162">
        <v>0.21</v>
      </c>
      <c r="K162" t="s">
        <v>58</v>
      </c>
      <c r="L162" t="s">
        <v>64</v>
      </c>
      <c r="M162" t="s">
        <v>60</v>
      </c>
      <c r="O162" t="e">
        <f t="shared" si="18"/>
        <v>#N/A</v>
      </c>
      <c r="P162">
        <f t="shared" si="19"/>
        <v>620.01</v>
      </c>
      <c r="Q162">
        <f t="shared" si="20"/>
        <v>620.01</v>
      </c>
      <c r="R162" s="10" t="e">
        <f t="shared" si="21"/>
        <v>#N/A</v>
      </c>
      <c r="S162" s="2" t="e">
        <f t="shared" si="22"/>
        <v>#N/A</v>
      </c>
    </row>
    <row r="163" spans="1:19" ht="12.75">
      <c r="A163" s="1">
        <v>42557.479166666664</v>
      </c>
      <c r="B163">
        <v>618.73</v>
      </c>
      <c r="C163">
        <v>735</v>
      </c>
      <c r="D163" t="s">
        <v>55</v>
      </c>
      <c r="E163" t="s">
        <v>56</v>
      </c>
      <c r="F163" t="s">
        <v>57</v>
      </c>
      <c r="G163">
        <v>116.48</v>
      </c>
      <c r="H163">
        <v>0.21</v>
      </c>
      <c r="K163" t="s">
        <v>58</v>
      </c>
      <c r="L163" t="s">
        <v>64</v>
      </c>
      <c r="M163" t="s">
        <v>60</v>
      </c>
      <c r="O163" t="e">
        <f t="shared" si="18"/>
        <v>#N/A</v>
      </c>
      <c r="P163">
        <f t="shared" si="19"/>
        <v>618.73</v>
      </c>
      <c r="Q163">
        <f t="shared" si="20"/>
        <v>618.73</v>
      </c>
      <c r="R163" s="10" t="e">
        <f t="shared" si="21"/>
        <v>#N/A</v>
      </c>
      <c r="S163" s="2" t="e">
        <f t="shared" si="22"/>
        <v>#N/A</v>
      </c>
    </row>
    <row r="164" spans="1:19" ht="12.75">
      <c r="A164" s="1">
        <v>42605.444444444445</v>
      </c>
      <c r="B164">
        <v>617.55</v>
      </c>
      <c r="C164">
        <v>735</v>
      </c>
      <c r="D164" t="s">
        <v>55</v>
      </c>
      <c r="E164" t="s">
        <v>56</v>
      </c>
      <c r="F164" t="s">
        <v>57</v>
      </c>
      <c r="G164">
        <v>117.66</v>
      </c>
      <c r="H164">
        <v>0.21</v>
      </c>
      <c r="K164" t="s">
        <v>58</v>
      </c>
      <c r="L164" t="s">
        <v>64</v>
      </c>
      <c r="M164" t="s">
        <v>60</v>
      </c>
      <c r="O164" t="e">
        <f t="shared" si="18"/>
        <v>#N/A</v>
      </c>
      <c r="P164">
        <f t="shared" si="19"/>
        <v>617.55</v>
      </c>
      <c r="Q164">
        <f t="shared" si="20"/>
        <v>617.55</v>
      </c>
      <c r="R164" s="10" t="e">
        <f t="shared" si="21"/>
        <v>#N/A</v>
      </c>
      <c r="S164" s="2" t="e">
        <f t="shared" si="22"/>
        <v>#N/A</v>
      </c>
    </row>
    <row r="165" spans="1:19" ht="12.75">
      <c r="A165" s="1">
        <v>42632.5</v>
      </c>
      <c r="B165">
        <v>617.36</v>
      </c>
      <c r="C165">
        <v>735</v>
      </c>
      <c r="D165" t="s">
        <v>55</v>
      </c>
      <c r="E165" t="s">
        <v>56</v>
      </c>
      <c r="F165" t="s">
        <v>57</v>
      </c>
      <c r="G165">
        <v>117.85</v>
      </c>
      <c r="H165">
        <v>0.21</v>
      </c>
      <c r="K165" t="s">
        <v>58</v>
      </c>
      <c r="L165" t="s">
        <v>64</v>
      </c>
      <c r="M165" t="s">
        <v>60</v>
      </c>
      <c r="O165" t="e">
        <f t="shared" si="18"/>
        <v>#N/A</v>
      </c>
      <c r="P165">
        <f t="shared" si="19"/>
        <v>617.36</v>
      </c>
      <c r="Q165">
        <f t="shared" si="20"/>
        <v>617.36</v>
      </c>
      <c r="R165" s="10" t="e">
        <f t="shared" si="21"/>
        <v>#N/A</v>
      </c>
      <c r="S165" s="2" t="e">
        <f t="shared" si="22"/>
        <v>#N/A</v>
      </c>
    </row>
    <row r="166" spans="1:19" ht="12.75">
      <c r="A166" s="1">
        <v>42653.5</v>
      </c>
      <c r="B166">
        <v>617.36</v>
      </c>
      <c r="C166">
        <v>735</v>
      </c>
      <c r="D166" t="s">
        <v>55</v>
      </c>
      <c r="E166" t="s">
        <v>56</v>
      </c>
      <c r="F166" t="s">
        <v>57</v>
      </c>
      <c r="G166">
        <v>117.85</v>
      </c>
      <c r="H166">
        <v>0.21</v>
      </c>
      <c r="K166" t="s">
        <v>58</v>
      </c>
      <c r="L166" t="s">
        <v>64</v>
      </c>
      <c r="M166" t="s">
        <v>60</v>
      </c>
      <c r="O166" t="e">
        <f t="shared" si="18"/>
        <v>#N/A</v>
      </c>
      <c r="P166">
        <f t="shared" si="19"/>
        <v>617.36</v>
      </c>
      <c r="Q166">
        <f t="shared" si="20"/>
        <v>617.36</v>
      </c>
      <c r="R166" s="10" t="e">
        <f t="shared" si="21"/>
        <v>#N/A</v>
      </c>
      <c r="S166" s="2" t="e">
        <f t="shared" si="22"/>
        <v>#N/A</v>
      </c>
    </row>
    <row r="167" spans="1:19" ht="12.75">
      <c r="A167" s="1">
        <v>42690.5</v>
      </c>
      <c r="B167">
        <v>617.25</v>
      </c>
      <c r="C167">
        <v>735</v>
      </c>
      <c r="D167" t="s">
        <v>55</v>
      </c>
      <c r="E167" t="s">
        <v>56</v>
      </c>
      <c r="F167" t="s">
        <v>57</v>
      </c>
      <c r="G167">
        <v>117.96</v>
      </c>
      <c r="H167">
        <v>0.21</v>
      </c>
      <c r="K167" t="s">
        <v>58</v>
      </c>
      <c r="L167" t="s">
        <v>64</v>
      </c>
      <c r="M167" t="s">
        <v>60</v>
      </c>
      <c r="O167" t="e">
        <f t="shared" si="18"/>
        <v>#N/A</v>
      </c>
      <c r="P167">
        <f t="shared" si="19"/>
        <v>617.25</v>
      </c>
      <c r="Q167">
        <f t="shared" si="20"/>
        <v>617.25</v>
      </c>
      <c r="R167" s="10" t="e">
        <f t="shared" si="21"/>
        <v>#N/A</v>
      </c>
      <c r="S167" s="2" t="e">
        <f t="shared" si="22"/>
        <v>#N/A</v>
      </c>
    </row>
    <row r="168" spans="1:19" ht="12.75">
      <c r="A168" s="1">
        <v>42720.46875</v>
      </c>
      <c r="B168">
        <v>620.83</v>
      </c>
      <c r="C168">
        <v>735</v>
      </c>
      <c r="D168" t="s">
        <v>55</v>
      </c>
      <c r="E168" t="s">
        <v>56</v>
      </c>
      <c r="F168" t="s">
        <v>57</v>
      </c>
      <c r="G168">
        <v>114.38</v>
      </c>
      <c r="H168">
        <v>0.21</v>
      </c>
      <c r="K168" t="s">
        <v>58</v>
      </c>
      <c r="L168" t="s">
        <v>64</v>
      </c>
      <c r="M168" t="s">
        <v>60</v>
      </c>
      <c r="O168" t="e">
        <f t="shared" si="18"/>
        <v>#N/A</v>
      </c>
      <c r="P168">
        <f t="shared" si="19"/>
        <v>620.83</v>
      </c>
      <c r="Q168">
        <f t="shared" si="20"/>
        <v>620.83</v>
      </c>
      <c r="R168" s="10" t="e">
        <f t="shared" si="21"/>
        <v>#N/A</v>
      </c>
      <c r="S168" s="2" t="e">
        <f t="shared" si="22"/>
        <v>#N/A</v>
      </c>
    </row>
    <row r="169" spans="1:19" ht="12.75">
      <c r="A169" s="1">
        <v>42752.506944444445</v>
      </c>
      <c r="B169">
        <v>620.01</v>
      </c>
      <c r="C169">
        <v>735</v>
      </c>
      <c r="D169" t="s">
        <v>55</v>
      </c>
      <c r="E169" t="s">
        <v>56</v>
      </c>
      <c r="F169" t="s">
        <v>57</v>
      </c>
      <c r="G169">
        <v>115.2</v>
      </c>
      <c r="H169">
        <v>0.21</v>
      </c>
      <c r="K169" t="s">
        <v>58</v>
      </c>
      <c r="L169" t="s">
        <v>64</v>
      </c>
      <c r="M169" t="s">
        <v>60</v>
      </c>
      <c r="O169" t="e">
        <f t="shared" si="18"/>
        <v>#N/A</v>
      </c>
      <c r="P169">
        <f t="shared" si="19"/>
        <v>620.01</v>
      </c>
      <c r="Q169">
        <f t="shared" si="20"/>
        <v>620.01</v>
      </c>
      <c r="R169" s="10" t="e">
        <f t="shared" si="21"/>
        <v>#N/A</v>
      </c>
      <c r="S169" s="2" t="e">
        <f t="shared" si="22"/>
        <v>#N/A</v>
      </c>
    </row>
    <row r="170" spans="1:19" ht="12.75">
      <c r="A170" s="1">
        <v>42783.4375</v>
      </c>
      <c r="B170">
        <v>620.85</v>
      </c>
      <c r="C170">
        <v>735</v>
      </c>
      <c r="D170" t="s">
        <v>55</v>
      </c>
      <c r="E170" t="s">
        <v>56</v>
      </c>
      <c r="F170" t="s">
        <v>57</v>
      </c>
      <c r="G170">
        <v>114.36</v>
      </c>
      <c r="H170">
        <v>0.21</v>
      </c>
      <c r="K170" t="s">
        <v>58</v>
      </c>
      <c r="L170" t="s">
        <v>64</v>
      </c>
      <c r="M170" t="s">
        <v>60</v>
      </c>
      <c r="O170" t="e">
        <f t="shared" si="18"/>
        <v>#N/A</v>
      </c>
      <c r="P170">
        <f t="shared" si="19"/>
        <v>620.85</v>
      </c>
      <c r="Q170">
        <f t="shared" si="20"/>
        <v>620.85</v>
      </c>
      <c r="R170" s="10" t="e">
        <f t="shared" si="21"/>
        <v>#N/A</v>
      </c>
      <c r="S170" s="2" t="e">
        <f t="shared" si="22"/>
        <v>#N/A</v>
      </c>
    </row>
    <row r="171" spans="1:19" ht="12.75">
      <c r="A171" s="1">
        <v>42815.510416666664</v>
      </c>
      <c r="B171">
        <v>622.41</v>
      </c>
      <c r="C171">
        <v>735</v>
      </c>
      <c r="D171" t="s">
        <v>55</v>
      </c>
      <c r="E171" t="s">
        <v>56</v>
      </c>
      <c r="F171" t="s">
        <v>57</v>
      </c>
      <c r="G171">
        <v>112.8</v>
      </c>
      <c r="H171">
        <v>0.21</v>
      </c>
      <c r="K171" t="s">
        <v>58</v>
      </c>
      <c r="L171" t="s">
        <v>64</v>
      </c>
      <c r="M171" t="s">
        <v>60</v>
      </c>
      <c r="O171" t="e">
        <f t="shared" si="18"/>
        <v>#N/A</v>
      </c>
      <c r="P171">
        <f t="shared" si="19"/>
        <v>622.41</v>
      </c>
      <c r="Q171">
        <f t="shared" si="20"/>
        <v>622.41</v>
      </c>
      <c r="R171" s="10" t="e">
        <f t="shared" si="21"/>
        <v>#N/A</v>
      </c>
      <c r="S171" s="2" t="e">
        <f t="shared" si="22"/>
        <v>#N/A</v>
      </c>
    </row>
    <row r="172" spans="1:19" ht="12.75">
      <c r="A172" s="1">
        <v>42844.458333333336</v>
      </c>
      <c r="B172">
        <v>627.61</v>
      </c>
      <c r="C172">
        <v>735</v>
      </c>
      <c r="D172" t="s">
        <v>55</v>
      </c>
      <c r="E172" t="s">
        <v>56</v>
      </c>
      <c r="F172" t="s">
        <v>57</v>
      </c>
      <c r="G172">
        <v>107.6</v>
      </c>
      <c r="H172">
        <v>0.21</v>
      </c>
      <c r="K172" t="s">
        <v>58</v>
      </c>
      <c r="L172" t="s">
        <v>64</v>
      </c>
      <c r="M172" t="s">
        <v>60</v>
      </c>
      <c r="O172" t="e">
        <f t="shared" si="18"/>
        <v>#N/A</v>
      </c>
      <c r="P172">
        <f t="shared" si="19"/>
        <v>627.61</v>
      </c>
      <c r="Q172">
        <f t="shared" si="20"/>
        <v>627.61</v>
      </c>
      <c r="R172" s="10" t="e">
        <f t="shared" si="21"/>
        <v>#N/A</v>
      </c>
      <c r="S172" s="2" t="e">
        <f t="shared" si="22"/>
        <v>#N/A</v>
      </c>
    </row>
    <row r="173" spans="1:19" ht="12.75">
      <c r="A173" s="1">
        <v>42878.48611111111</v>
      </c>
      <c r="B173">
        <v>624.76</v>
      </c>
      <c r="C173">
        <v>735</v>
      </c>
      <c r="D173" t="s">
        <v>55</v>
      </c>
      <c r="E173" t="s">
        <v>56</v>
      </c>
      <c r="F173" t="s">
        <v>57</v>
      </c>
      <c r="G173">
        <v>110.45</v>
      </c>
      <c r="H173">
        <v>0.21</v>
      </c>
      <c r="K173" t="s">
        <v>58</v>
      </c>
      <c r="L173" t="s">
        <v>64</v>
      </c>
      <c r="M173" t="s">
        <v>60</v>
      </c>
      <c r="O173" t="e">
        <f t="shared" si="18"/>
        <v>#N/A</v>
      </c>
      <c r="P173">
        <f t="shared" si="19"/>
        <v>624.76</v>
      </c>
      <c r="Q173">
        <f t="shared" si="20"/>
        <v>624.76</v>
      </c>
      <c r="R173" s="10" t="e">
        <f t="shared" si="21"/>
        <v>#N/A</v>
      </c>
      <c r="S173" s="2" t="e">
        <f t="shared" si="22"/>
        <v>#N/A</v>
      </c>
    </row>
    <row r="174" spans="1:19" ht="12.75">
      <c r="A174" s="1">
        <v>42908.46875</v>
      </c>
      <c r="B174">
        <v>623.31</v>
      </c>
      <c r="C174">
        <v>735</v>
      </c>
      <c r="D174" t="s">
        <v>55</v>
      </c>
      <c r="E174" t="s">
        <v>56</v>
      </c>
      <c r="F174" t="s">
        <v>57</v>
      </c>
      <c r="G174">
        <v>111.9</v>
      </c>
      <c r="H174">
        <v>0.21</v>
      </c>
      <c r="K174" t="s">
        <v>58</v>
      </c>
      <c r="L174" t="s">
        <v>64</v>
      </c>
      <c r="M174" t="s">
        <v>60</v>
      </c>
      <c r="O174" t="e">
        <f t="shared" si="18"/>
        <v>#N/A</v>
      </c>
      <c r="P174">
        <f t="shared" si="19"/>
        <v>623.31</v>
      </c>
      <c r="Q174">
        <f t="shared" si="20"/>
        <v>623.31</v>
      </c>
      <c r="R174" s="10" t="e">
        <f t="shared" si="21"/>
        <v>#N/A</v>
      </c>
      <c r="S174" s="2" t="e">
        <f t="shared" si="22"/>
        <v>#N/A</v>
      </c>
    </row>
    <row r="175" spans="1:19" ht="12.75">
      <c r="A175" s="1">
        <v>42941.458333333336</v>
      </c>
      <c r="B175">
        <v>621.89</v>
      </c>
      <c r="C175">
        <v>735</v>
      </c>
      <c r="D175" t="s">
        <v>55</v>
      </c>
      <c r="E175" t="s">
        <v>56</v>
      </c>
      <c r="F175" t="s">
        <v>57</v>
      </c>
      <c r="G175">
        <v>113.32</v>
      </c>
      <c r="H175">
        <v>0.21</v>
      </c>
      <c r="K175" t="s">
        <v>58</v>
      </c>
      <c r="L175" t="s">
        <v>64</v>
      </c>
      <c r="M175" t="s">
        <v>60</v>
      </c>
      <c r="O175" t="e">
        <f t="shared" si="18"/>
        <v>#N/A</v>
      </c>
      <c r="P175">
        <f t="shared" si="19"/>
        <v>621.89</v>
      </c>
      <c r="Q175">
        <f t="shared" si="20"/>
        <v>621.89</v>
      </c>
      <c r="R175" s="10" t="e">
        <f t="shared" si="21"/>
        <v>#N/A</v>
      </c>
      <c r="S175" s="2" t="e">
        <f t="shared" si="22"/>
        <v>#N/A</v>
      </c>
    </row>
    <row r="176" spans="1:19" ht="12.75">
      <c r="A176" s="1">
        <v>42969.47222222222</v>
      </c>
      <c r="B176">
        <v>620.49</v>
      </c>
      <c r="C176">
        <v>735</v>
      </c>
      <c r="D176" t="s">
        <v>55</v>
      </c>
      <c r="E176" t="s">
        <v>56</v>
      </c>
      <c r="F176" t="s">
        <v>57</v>
      </c>
      <c r="G176">
        <v>114.72</v>
      </c>
      <c r="H176">
        <v>0.21</v>
      </c>
      <c r="K176" t="s">
        <v>58</v>
      </c>
      <c r="L176" t="s">
        <v>64</v>
      </c>
      <c r="M176" t="s">
        <v>60</v>
      </c>
      <c r="O176" t="e">
        <f t="shared" si="18"/>
        <v>#N/A</v>
      </c>
      <c r="P176">
        <f t="shared" si="19"/>
        <v>620.49</v>
      </c>
      <c r="Q176">
        <f t="shared" si="20"/>
        <v>620.49</v>
      </c>
      <c r="R176" s="10" t="e">
        <f t="shared" si="21"/>
        <v>#N/A</v>
      </c>
      <c r="S176" s="2" t="e">
        <f t="shared" si="22"/>
        <v>#N/A</v>
      </c>
    </row>
    <row r="177" spans="1:19" ht="12.75">
      <c r="A177" s="1">
        <v>43007.493055555555</v>
      </c>
      <c r="B177">
        <v>620.47</v>
      </c>
      <c r="C177">
        <v>735</v>
      </c>
      <c r="D177" t="s">
        <v>55</v>
      </c>
      <c r="E177" t="s">
        <v>56</v>
      </c>
      <c r="F177" t="s">
        <v>57</v>
      </c>
      <c r="G177">
        <v>114.74</v>
      </c>
      <c r="H177">
        <v>0.21</v>
      </c>
      <c r="K177" t="s">
        <v>58</v>
      </c>
      <c r="L177" t="s">
        <v>64</v>
      </c>
      <c r="M177" t="s">
        <v>60</v>
      </c>
      <c r="O177" t="e">
        <f t="shared" si="18"/>
        <v>#N/A</v>
      </c>
      <c r="P177">
        <f t="shared" si="19"/>
        <v>620.47</v>
      </c>
      <c r="Q177">
        <f t="shared" si="20"/>
        <v>620.47</v>
      </c>
      <c r="R177" s="10" t="e">
        <f t="shared" si="21"/>
        <v>#N/A</v>
      </c>
      <c r="S177" s="2" t="e">
        <f t="shared" si="22"/>
        <v>#N/A</v>
      </c>
    </row>
    <row r="178" spans="1:19" ht="12.75">
      <c r="A178" s="1">
        <v>43032.427083333336</v>
      </c>
      <c r="B178">
        <v>621.13</v>
      </c>
      <c r="C178">
        <v>735</v>
      </c>
      <c r="D178" t="s">
        <v>55</v>
      </c>
      <c r="E178" t="s">
        <v>56</v>
      </c>
      <c r="F178" t="s">
        <v>57</v>
      </c>
      <c r="G178">
        <v>114.08</v>
      </c>
      <c r="H178">
        <v>0.21</v>
      </c>
      <c r="K178" t="s">
        <v>58</v>
      </c>
      <c r="L178" t="s">
        <v>64</v>
      </c>
      <c r="M178" t="s">
        <v>60</v>
      </c>
      <c r="O178" t="e">
        <f t="shared" si="18"/>
        <v>#N/A</v>
      </c>
      <c r="P178">
        <f t="shared" si="19"/>
        <v>621.13</v>
      </c>
      <c r="Q178">
        <f t="shared" si="20"/>
        <v>621.13</v>
      </c>
      <c r="R178" s="10" t="e">
        <f t="shared" si="21"/>
        <v>#N/A</v>
      </c>
      <c r="S178" s="2" t="e">
        <f t="shared" si="22"/>
        <v>#N/A</v>
      </c>
    </row>
    <row r="179" spans="1:19" ht="12.75">
      <c r="A179" s="1">
        <v>43060.493055555555</v>
      </c>
      <c r="B179">
        <v>620.47</v>
      </c>
      <c r="C179">
        <v>735</v>
      </c>
      <c r="D179" t="s">
        <v>55</v>
      </c>
      <c r="E179" t="s">
        <v>56</v>
      </c>
      <c r="F179" t="s">
        <v>57</v>
      </c>
      <c r="G179">
        <v>114.74</v>
      </c>
      <c r="H179">
        <v>0.21</v>
      </c>
      <c r="K179" t="s">
        <v>58</v>
      </c>
      <c r="L179" t="s">
        <v>64</v>
      </c>
      <c r="M179" t="s">
        <v>60</v>
      </c>
      <c r="O179" t="e">
        <f t="shared" si="18"/>
        <v>#N/A</v>
      </c>
      <c r="P179">
        <f t="shared" si="19"/>
        <v>620.47</v>
      </c>
      <c r="Q179">
        <f t="shared" si="20"/>
        <v>620.47</v>
      </c>
      <c r="R179" s="10" t="e">
        <f t="shared" si="21"/>
        <v>#N/A</v>
      </c>
      <c r="S179" s="2" t="e">
        <f t="shared" si="22"/>
        <v>#N/A</v>
      </c>
    </row>
    <row r="180" spans="1:19" ht="12.75">
      <c r="A180" s="1">
        <v>43089.4375</v>
      </c>
      <c r="B180">
        <v>620.03</v>
      </c>
      <c r="C180">
        <v>735</v>
      </c>
      <c r="D180" t="s">
        <v>55</v>
      </c>
      <c r="E180" t="s">
        <v>56</v>
      </c>
      <c r="F180" t="s">
        <v>57</v>
      </c>
      <c r="G180">
        <v>115.18</v>
      </c>
      <c r="H180">
        <v>0.21</v>
      </c>
      <c r="K180" t="s">
        <v>58</v>
      </c>
      <c r="L180" t="s">
        <v>64</v>
      </c>
      <c r="M180" t="s">
        <v>60</v>
      </c>
      <c r="O180" t="e">
        <f t="shared" si="18"/>
        <v>#N/A</v>
      </c>
      <c r="P180">
        <f t="shared" si="19"/>
        <v>620.03</v>
      </c>
      <c r="Q180">
        <f t="shared" si="20"/>
        <v>620.03</v>
      </c>
      <c r="R180" s="10" t="e">
        <f t="shared" si="21"/>
        <v>#N/A</v>
      </c>
      <c r="S180" s="2" t="e">
        <f t="shared" si="22"/>
        <v>#N/A</v>
      </c>
    </row>
    <row r="181" spans="1:19" ht="12.75">
      <c r="A181" s="1">
        <v>43119.46875</v>
      </c>
      <c r="B181">
        <v>619.76</v>
      </c>
      <c r="C181">
        <v>735</v>
      </c>
      <c r="D181" t="s">
        <v>55</v>
      </c>
      <c r="E181" t="s">
        <v>56</v>
      </c>
      <c r="F181" t="s">
        <v>57</v>
      </c>
      <c r="G181">
        <v>115.45</v>
      </c>
      <c r="H181">
        <v>0.21</v>
      </c>
      <c r="K181" t="s">
        <v>58</v>
      </c>
      <c r="L181" t="s">
        <v>64</v>
      </c>
      <c r="M181" t="s">
        <v>60</v>
      </c>
      <c r="O181" t="e">
        <f t="shared" si="18"/>
        <v>#N/A</v>
      </c>
      <c r="P181">
        <f t="shared" si="19"/>
        <v>619.76</v>
      </c>
      <c r="Q181">
        <f t="shared" si="20"/>
        <v>619.76</v>
      </c>
      <c r="R181" s="10" t="e">
        <f t="shared" si="21"/>
        <v>#N/A</v>
      </c>
      <c r="S181" s="2" t="e">
        <f t="shared" si="22"/>
        <v>#N/A</v>
      </c>
    </row>
    <row r="182" spans="1:19" ht="12.75">
      <c r="A182" s="1">
        <v>43146.5</v>
      </c>
      <c r="B182">
        <v>620.49</v>
      </c>
      <c r="C182">
        <v>735</v>
      </c>
      <c r="D182" t="s">
        <v>55</v>
      </c>
      <c r="E182" t="s">
        <v>56</v>
      </c>
      <c r="F182" t="s">
        <v>57</v>
      </c>
      <c r="G182">
        <v>114.72</v>
      </c>
      <c r="H182">
        <v>0.21</v>
      </c>
      <c r="K182" t="s">
        <v>58</v>
      </c>
      <c r="L182" t="s">
        <v>64</v>
      </c>
      <c r="M182" t="s">
        <v>60</v>
      </c>
      <c r="O182" t="e">
        <f t="shared" si="18"/>
        <v>#N/A</v>
      </c>
      <c r="P182">
        <f t="shared" si="19"/>
        <v>620.49</v>
      </c>
      <c r="Q182">
        <f t="shared" si="20"/>
        <v>620.49</v>
      </c>
      <c r="R182" s="10" t="e">
        <f t="shared" si="21"/>
        <v>#N/A</v>
      </c>
      <c r="S182" s="2" t="e">
        <f t="shared" si="22"/>
        <v>#N/A</v>
      </c>
    </row>
    <row r="183" spans="1:19" ht="12.75">
      <c r="A183" s="1">
        <v>43181.4375</v>
      </c>
      <c r="B183">
        <v>622.44</v>
      </c>
      <c r="C183">
        <v>735</v>
      </c>
      <c r="D183" t="s">
        <v>55</v>
      </c>
      <c r="E183" t="s">
        <v>56</v>
      </c>
      <c r="F183" t="s">
        <v>57</v>
      </c>
      <c r="G183">
        <v>112.77</v>
      </c>
      <c r="H183">
        <v>0.21</v>
      </c>
      <c r="K183" t="s">
        <v>58</v>
      </c>
      <c r="L183" t="s">
        <v>64</v>
      </c>
      <c r="M183" t="s">
        <v>60</v>
      </c>
      <c r="O183" t="e">
        <f t="shared" si="18"/>
        <v>#N/A</v>
      </c>
      <c r="P183">
        <f t="shared" si="19"/>
        <v>622.44</v>
      </c>
      <c r="Q183">
        <f t="shared" si="20"/>
        <v>622.44</v>
      </c>
      <c r="R183" s="10" t="e">
        <f t="shared" si="21"/>
        <v>#N/A</v>
      </c>
      <c r="S183" s="2" t="e">
        <f t="shared" si="22"/>
        <v>#N/A</v>
      </c>
    </row>
    <row r="184" spans="1:19" ht="12.75">
      <c r="A184" s="1">
        <v>43216.458333333336</v>
      </c>
      <c r="B184">
        <v>627.91</v>
      </c>
      <c r="C184">
        <v>735</v>
      </c>
      <c r="D184" t="s">
        <v>55</v>
      </c>
      <c r="E184" t="s">
        <v>56</v>
      </c>
      <c r="F184" t="s">
        <v>57</v>
      </c>
      <c r="G184">
        <v>107.3</v>
      </c>
      <c r="H184">
        <v>0.21</v>
      </c>
      <c r="K184" t="s">
        <v>58</v>
      </c>
      <c r="L184" t="s">
        <v>64</v>
      </c>
      <c r="M184" t="s">
        <v>60</v>
      </c>
      <c r="O184" t="e">
        <f t="shared" si="18"/>
        <v>#N/A</v>
      </c>
      <c r="P184">
        <f t="shared" si="19"/>
        <v>627.91</v>
      </c>
      <c r="Q184">
        <f t="shared" si="20"/>
        <v>627.91</v>
      </c>
      <c r="R184" s="10" t="e">
        <f t="shared" si="21"/>
        <v>#N/A</v>
      </c>
      <c r="S184" s="2" t="e">
        <f t="shared" si="22"/>
        <v>#N/A</v>
      </c>
    </row>
    <row r="185" spans="1:19" ht="12.75">
      <c r="A185" s="1">
        <v>43248.4375</v>
      </c>
      <c r="B185">
        <v>627.06</v>
      </c>
      <c r="C185">
        <v>735</v>
      </c>
      <c r="D185" t="s">
        <v>55</v>
      </c>
      <c r="E185" t="s">
        <v>56</v>
      </c>
      <c r="F185" t="s">
        <v>57</v>
      </c>
      <c r="G185">
        <v>108.15</v>
      </c>
      <c r="H185">
        <v>0.21</v>
      </c>
      <c r="K185" t="s">
        <v>58</v>
      </c>
      <c r="L185" t="s">
        <v>64</v>
      </c>
      <c r="M185" t="s">
        <v>60</v>
      </c>
      <c r="O185" t="e">
        <f t="shared" si="18"/>
        <v>#N/A</v>
      </c>
      <c r="P185">
        <f t="shared" si="19"/>
        <v>627.06</v>
      </c>
      <c r="Q185">
        <f t="shared" si="20"/>
        <v>627.06</v>
      </c>
      <c r="R185" s="10" t="e">
        <f t="shared" si="21"/>
        <v>#N/A</v>
      </c>
      <c r="S185" s="2" t="e">
        <f t="shared" si="22"/>
        <v>#N/A</v>
      </c>
    </row>
    <row r="186" spans="1:19" ht="12.75">
      <c r="A186" s="1">
        <v>43273.479166666664</v>
      </c>
      <c r="B186">
        <v>627.21</v>
      </c>
      <c r="C186">
        <v>735</v>
      </c>
      <c r="D186" t="s">
        <v>55</v>
      </c>
      <c r="E186" t="s">
        <v>56</v>
      </c>
      <c r="F186" t="s">
        <v>57</v>
      </c>
      <c r="G186">
        <v>108</v>
      </c>
      <c r="H186">
        <v>0.21</v>
      </c>
      <c r="K186" t="s">
        <v>58</v>
      </c>
      <c r="L186" t="s">
        <v>64</v>
      </c>
      <c r="M186" t="s">
        <v>60</v>
      </c>
      <c r="O186" t="e">
        <f t="shared" si="18"/>
        <v>#N/A</v>
      </c>
      <c r="P186">
        <f t="shared" si="19"/>
        <v>627.21</v>
      </c>
      <c r="Q186">
        <f t="shared" si="20"/>
        <v>627.21</v>
      </c>
      <c r="R186" s="10" t="e">
        <f t="shared" si="21"/>
        <v>#N/A</v>
      </c>
      <c r="S186" s="2" t="e">
        <f t="shared" si="22"/>
        <v>#N/A</v>
      </c>
    </row>
    <row r="187" spans="1:19" ht="12.75">
      <c r="A187" s="1">
        <v>43311.5</v>
      </c>
      <c r="B187">
        <v>623.01</v>
      </c>
      <c r="C187">
        <v>735</v>
      </c>
      <c r="D187" t="s">
        <v>55</v>
      </c>
      <c r="E187" t="s">
        <v>56</v>
      </c>
      <c r="F187" t="s">
        <v>57</v>
      </c>
      <c r="G187">
        <v>112.2</v>
      </c>
      <c r="H187">
        <v>0.21</v>
      </c>
      <c r="K187" t="s">
        <v>58</v>
      </c>
      <c r="L187" t="s">
        <v>64</v>
      </c>
      <c r="M187" t="s">
        <v>60</v>
      </c>
      <c r="O187" t="e">
        <f t="shared" si="18"/>
        <v>#N/A</v>
      </c>
      <c r="P187">
        <f t="shared" si="19"/>
        <v>623.01</v>
      </c>
      <c r="Q187">
        <f t="shared" si="20"/>
        <v>623.01</v>
      </c>
      <c r="R187" s="10" t="e">
        <f t="shared" si="21"/>
        <v>#N/A</v>
      </c>
      <c r="S187" s="2" t="e">
        <f t="shared" si="22"/>
        <v>#N/A</v>
      </c>
    </row>
    <row r="188" spans="1:19" ht="12.75">
      <c r="A188" s="1">
        <v>43335.510416666664</v>
      </c>
      <c r="B188">
        <v>622.03</v>
      </c>
      <c r="C188">
        <v>735</v>
      </c>
      <c r="D188" t="s">
        <v>55</v>
      </c>
      <c r="E188" t="s">
        <v>56</v>
      </c>
      <c r="F188" t="s">
        <v>57</v>
      </c>
      <c r="G188">
        <v>113.18</v>
      </c>
      <c r="H188">
        <v>0.21</v>
      </c>
      <c r="K188" t="s">
        <v>58</v>
      </c>
      <c r="L188" t="s">
        <v>64</v>
      </c>
      <c r="M188" t="s">
        <v>60</v>
      </c>
      <c r="O188" t="e">
        <f t="shared" si="18"/>
        <v>#N/A</v>
      </c>
      <c r="P188">
        <f t="shared" si="19"/>
        <v>622.03</v>
      </c>
      <c r="Q188">
        <f t="shared" si="20"/>
        <v>622.03</v>
      </c>
      <c r="R188" s="10" t="e">
        <f t="shared" si="21"/>
        <v>#N/A</v>
      </c>
      <c r="S188" s="2" t="e">
        <f t="shared" si="22"/>
        <v>#N/A</v>
      </c>
    </row>
    <row r="189" spans="1:19" ht="12.75">
      <c r="A189" s="1">
        <v>43370.479166666664</v>
      </c>
      <c r="B189">
        <v>620.68</v>
      </c>
      <c r="C189">
        <v>735</v>
      </c>
      <c r="D189" t="s">
        <v>55</v>
      </c>
      <c r="E189" t="s">
        <v>56</v>
      </c>
      <c r="F189" t="s">
        <v>57</v>
      </c>
      <c r="G189">
        <v>114.53</v>
      </c>
      <c r="H189">
        <v>0.21</v>
      </c>
      <c r="K189" t="s">
        <v>58</v>
      </c>
      <c r="L189" t="s">
        <v>64</v>
      </c>
      <c r="M189" t="s">
        <v>60</v>
      </c>
      <c r="O189" t="e">
        <f t="shared" si="18"/>
        <v>#N/A</v>
      </c>
      <c r="P189">
        <f t="shared" si="19"/>
        <v>620.68</v>
      </c>
      <c r="Q189">
        <f t="shared" si="20"/>
        <v>620.68</v>
      </c>
      <c r="R189" s="10" t="e">
        <f t="shared" si="21"/>
        <v>#N/A</v>
      </c>
      <c r="S189" s="2" t="e">
        <f t="shared" si="22"/>
        <v>#N/A</v>
      </c>
    </row>
    <row r="190" spans="1:19" ht="12.75">
      <c r="A190" s="1">
        <v>43402.5</v>
      </c>
      <c r="B190">
        <v>621.86</v>
      </c>
      <c r="C190">
        <v>735</v>
      </c>
      <c r="D190" t="s">
        <v>55</v>
      </c>
      <c r="E190" t="s">
        <v>56</v>
      </c>
      <c r="F190" t="s">
        <v>57</v>
      </c>
      <c r="G190">
        <v>113.35</v>
      </c>
      <c r="H190">
        <v>0.21</v>
      </c>
      <c r="K190" t="s">
        <v>58</v>
      </c>
      <c r="L190" t="s">
        <v>64</v>
      </c>
      <c r="M190" t="s">
        <v>60</v>
      </c>
      <c r="O190" t="e">
        <f t="shared" si="18"/>
        <v>#N/A</v>
      </c>
      <c r="P190">
        <f t="shared" si="19"/>
        <v>621.86</v>
      </c>
      <c r="Q190">
        <f t="shared" si="20"/>
        <v>621.86</v>
      </c>
      <c r="R190" s="10" t="e">
        <f t="shared" si="21"/>
        <v>#N/A</v>
      </c>
      <c r="S190" s="2" t="e">
        <f t="shared" si="22"/>
        <v>#N/A</v>
      </c>
    </row>
    <row r="191" spans="1:19" ht="12.75">
      <c r="A191" s="1">
        <v>43433.5</v>
      </c>
      <c r="B191">
        <v>625.92</v>
      </c>
      <c r="C191">
        <v>735</v>
      </c>
      <c r="D191" t="s">
        <v>55</v>
      </c>
      <c r="E191" t="s">
        <v>56</v>
      </c>
      <c r="F191" t="s">
        <v>57</v>
      </c>
      <c r="G191">
        <v>109.29</v>
      </c>
      <c r="H191">
        <v>0.21</v>
      </c>
      <c r="K191" t="s">
        <v>58</v>
      </c>
      <c r="L191" t="s">
        <v>64</v>
      </c>
      <c r="M191" t="s">
        <v>60</v>
      </c>
      <c r="O191" t="e">
        <f t="shared" si="18"/>
        <v>#N/A</v>
      </c>
      <c r="P191">
        <f t="shared" si="19"/>
        <v>625.92</v>
      </c>
      <c r="Q191">
        <f t="shared" si="20"/>
        <v>625.92</v>
      </c>
      <c r="R191" s="10" t="e">
        <f t="shared" si="21"/>
        <v>#N/A</v>
      </c>
      <c r="S191" s="2" t="e">
        <f t="shared" si="22"/>
        <v>#N/A</v>
      </c>
    </row>
    <row r="192" spans="1:19" ht="12.75">
      <c r="A192" s="1">
        <v>43451.5</v>
      </c>
      <c r="B192">
        <v>624.89</v>
      </c>
      <c r="C192">
        <v>735</v>
      </c>
      <c r="D192" t="s">
        <v>55</v>
      </c>
      <c r="E192" t="s">
        <v>56</v>
      </c>
      <c r="F192" t="s">
        <v>57</v>
      </c>
      <c r="G192">
        <v>110.32</v>
      </c>
      <c r="H192">
        <v>0.21</v>
      </c>
      <c r="K192" t="s">
        <v>58</v>
      </c>
      <c r="L192" t="s">
        <v>64</v>
      </c>
      <c r="M192" t="s">
        <v>60</v>
      </c>
      <c r="O192" t="e">
        <f t="shared" si="18"/>
        <v>#N/A</v>
      </c>
      <c r="P192">
        <f t="shared" si="19"/>
        <v>624.89</v>
      </c>
      <c r="Q192">
        <f t="shared" si="20"/>
        <v>624.89</v>
      </c>
      <c r="R192" s="10" t="e">
        <f t="shared" si="21"/>
        <v>#N/A</v>
      </c>
      <c r="S192" s="2" t="e">
        <f t="shared" si="22"/>
        <v>#N/A</v>
      </c>
    </row>
    <row r="193" spans="1:19" ht="12.75">
      <c r="A193" s="1">
        <v>43490.5</v>
      </c>
      <c r="B193">
        <v>623.38</v>
      </c>
      <c r="C193">
        <v>735</v>
      </c>
      <c r="D193" t="s">
        <v>55</v>
      </c>
      <c r="E193" t="s">
        <v>56</v>
      </c>
      <c r="F193" t="s">
        <v>57</v>
      </c>
      <c r="G193">
        <v>111.83</v>
      </c>
      <c r="H193">
        <v>0.21</v>
      </c>
      <c r="K193" t="s">
        <v>58</v>
      </c>
      <c r="L193" t="s">
        <v>64</v>
      </c>
      <c r="M193" t="s">
        <v>60</v>
      </c>
      <c r="O193" t="e">
        <f t="shared" si="18"/>
        <v>#N/A</v>
      </c>
      <c r="P193">
        <f t="shared" si="19"/>
        <v>623.38</v>
      </c>
      <c r="Q193">
        <f t="shared" si="20"/>
        <v>623.38</v>
      </c>
      <c r="R193" s="10" t="e">
        <f t="shared" si="21"/>
        <v>#N/A</v>
      </c>
      <c r="S193" s="2" t="e">
        <f t="shared" si="22"/>
        <v>#N/A</v>
      </c>
    </row>
    <row r="194" spans="1:19" ht="12.75">
      <c r="A194" s="1">
        <v>43518.541666666664</v>
      </c>
      <c r="B194">
        <v>622.53</v>
      </c>
      <c r="C194">
        <v>735</v>
      </c>
      <c r="D194" t="s">
        <v>55</v>
      </c>
      <c r="E194" t="s">
        <v>56</v>
      </c>
      <c r="F194" t="s">
        <v>57</v>
      </c>
      <c r="G194">
        <v>112.68</v>
      </c>
      <c r="H194">
        <v>0.21</v>
      </c>
      <c r="K194" t="s">
        <v>58</v>
      </c>
      <c r="L194" t="s">
        <v>64</v>
      </c>
      <c r="M194" t="s">
        <v>60</v>
      </c>
      <c r="O194" t="e">
        <f t="shared" si="18"/>
        <v>#N/A</v>
      </c>
      <c r="P194">
        <f t="shared" si="19"/>
        <v>622.53</v>
      </c>
      <c r="Q194">
        <f t="shared" si="20"/>
        <v>622.53</v>
      </c>
      <c r="R194" s="10" t="e">
        <f t="shared" si="21"/>
        <v>#N/A</v>
      </c>
      <c r="S194" s="2" t="e">
        <f t="shared" si="22"/>
        <v>#N/A</v>
      </c>
    </row>
    <row r="195" spans="1:19" ht="12.75">
      <c r="A195" s="1">
        <v>43552.458333333336</v>
      </c>
      <c r="B195">
        <v>621.9</v>
      </c>
      <c r="C195">
        <v>735</v>
      </c>
      <c r="D195" t="s">
        <v>55</v>
      </c>
      <c r="E195" t="s">
        <v>56</v>
      </c>
      <c r="F195" t="s">
        <v>57</v>
      </c>
      <c r="G195">
        <v>113.31</v>
      </c>
      <c r="H195">
        <v>0.21</v>
      </c>
      <c r="K195" t="s">
        <v>58</v>
      </c>
      <c r="L195" t="s">
        <v>64</v>
      </c>
      <c r="M195" t="s">
        <v>60</v>
      </c>
      <c r="O195" t="e">
        <f t="shared" si="18"/>
        <v>#N/A</v>
      </c>
      <c r="P195">
        <f t="shared" si="19"/>
        <v>621.9</v>
      </c>
      <c r="Q195">
        <f t="shared" si="20"/>
        <v>621.9</v>
      </c>
      <c r="R195" s="10" t="e">
        <f t="shared" si="21"/>
        <v>#N/A</v>
      </c>
      <c r="S195" s="2" t="e">
        <f t="shared" si="22"/>
        <v>#N/A</v>
      </c>
    </row>
    <row r="196" spans="1:19" ht="12.75">
      <c r="A196" s="1">
        <v>43584.489583333336</v>
      </c>
      <c r="B196">
        <v>621.41</v>
      </c>
      <c r="C196">
        <v>735</v>
      </c>
      <c r="D196" t="s">
        <v>55</v>
      </c>
      <c r="E196" t="s">
        <v>56</v>
      </c>
      <c r="F196" t="s">
        <v>57</v>
      </c>
      <c r="G196">
        <v>113.8</v>
      </c>
      <c r="H196">
        <v>0.21</v>
      </c>
      <c r="K196" t="s">
        <v>58</v>
      </c>
      <c r="L196" t="s">
        <v>64</v>
      </c>
      <c r="M196" t="s">
        <v>60</v>
      </c>
      <c r="O196" t="e">
        <f aca="true" t="shared" si="23" ref="O196:O217">IF(EXACT(E196,"Nivel Dinámico"),IF(B196=0,NA(),B196),NA())</f>
        <v>#N/A</v>
      </c>
      <c r="P196">
        <f aca="true" t="shared" si="24" ref="P196:P217">IF(AND(EXACT(E196,"Nivel Estático"),NOT(EXACT(F196,"SONDA AUTOMÁTICA"))),IF(B196=0,NA(),B196),NA())</f>
        <v>621.41</v>
      </c>
      <c r="Q196">
        <f aca="true" t="shared" si="25" ref="Q196:Q217">IF(ISNA(P196),IF(ISNA(R196),IF(ISNA(S196),"",S196),R196),P196)</f>
        <v>621.41</v>
      </c>
      <c r="R196" s="10" t="e">
        <f aca="true" t="shared" si="26" ref="R196:R217">IF(EXACT(E196,"Extrapolado"),IF(B196=0,NA(),B196),NA())</f>
        <v>#N/A</v>
      </c>
      <c r="S196" s="2" t="e">
        <f aca="true" t="shared" si="27" ref="S196:S217">IF(EXACT(F196,"SONDA AUTOMÁTICA"),IF(B196=0,NA(),B196),NA())</f>
        <v>#N/A</v>
      </c>
    </row>
    <row r="197" spans="1:19" ht="12.75">
      <c r="A197" s="1">
        <v>43601.479166666664</v>
      </c>
      <c r="B197">
        <v>621.07</v>
      </c>
      <c r="C197">
        <v>735</v>
      </c>
      <c r="D197" t="s">
        <v>55</v>
      </c>
      <c r="E197" t="s">
        <v>56</v>
      </c>
      <c r="F197" t="s">
        <v>57</v>
      </c>
      <c r="G197">
        <v>114.14</v>
      </c>
      <c r="H197">
        <v>0.21</v>
      </c>
      <c r="K197" t="s">
        <v>58</v>
      </c>
      <c r="L197" t="s">
        <v>64</v>
      </c>
      <c r="M197" t="s">
        <v>60</v>
      </c>
      <c r="O197" t="e">
        <f t="shared" si="23"/>
        <v>#N/A</v>
      </c>
      <c r="P197">
        <f t="shared" si="24"/>
        <v>621.07</v>
      </c>
      <c r="Q197">
        <f t="shared" si="25"/>
        <v>621.07</v>
      </c>
      <c r="R197" s="10" t="e">
        <f t="shared" si="26"/>
        <v>#N/A</v>
      </c>
      <c r="S197" s="2" t="e">
        <f t="shared" si="27"/>
        <v>#N/A</v>
      </c>
    </row>
    <row r="198" spans="1:19" ht="12.75">
      <c r="A198" s="1">
        <v>43641.510416666664</v>
      </c>
      <c r="B198">
        <v>619.56</v>
      </c>
      <c r="C198">
        <v>735</v>
      </c>
      <c r="D198" t="s">
        <v>55</v>
      </c>
      <c r="E198" t="s">
        <v>56</v>
      </c>
      <c r="F198" t="s">
        <v>57</v>
      </c>
      <c r="G198">
        <v>115.65</v>
      </c>
      <c r="H198">
        <v>0.21</v>
      </c>
      <c r="K198" t="s">
        <v>58</v>
      </c>
      <c r="L198" t="s">
        <v>64</v>
      </c>
      <c r="M198" t="s">
        <v>60</v>
      </c>
      <c r="O198" t="e">
        <f t="shared" si="23"/>
        <v>#N/A</v>
      </c>
      <c r="P198">
        <f t="shared" si="24"/>
        <v>619.56</v>
      </c>
      <c r="Q198">
        <f t="shared" si="25"/>
        <v>619.56</v>
      </c>
      <c r="R198" s="10" t="e">
        <f t="shared" si="26"/>
        <v>#N/A</v>
      </c>
      <c r="S198" s="2" t="e">
        <f t="shared" si="27"/>
        <v>#N/A</v>
      </c>
    </row>
    <row r="199" spans="1:19" ht="12.75">
      <c r="A199" s="1">
        <v>43668.46875</v>
      </c>
      <c r="B199">
        <v>618.18</v>
      </c>
      <c r="C199">
        <v>735</v>
      </c>
      <c r="D199" t="s">
        <v>55</v>
      </c>
      <c r="E199" t="s">
        <v>56</v>
      </c>
      <c r="F199" t="s">
        <v>57</v>
      </c>
      <c r="G199">
        <v>117.03</v>
      </c>
      <c r="H199">
        <v>0.21</v>
      </c>
      <c r="K199" t="s">
        <v>58</v>
      </c>
      <c r="L199" t="s">
        <v>64</v>
      </c>
      <c r="M199" t="s">
        <v>60</v>
      </c>
      <c r="O199" t="e">
        <f t="shared" si="23"/>
        <v>#N/A</v>
      </c>
      <c r="P199">
        <f t="shared" si="24"/>
        <v>618.18</v>
      </c>
      <c r="Q199">
        <f t="shared" si="25"/>
        <v>618.18</v>
      </c>
      <c r="R199" s="10" t="e">
        <f t="shared" si="26"/>
        <v>#N/A</v>
      </c>
      <c r="S199" s="2" t="e">
        <f t="shared" si="27"/>
        <v>#N/A</v>
      </c>
    </row>
    <row r="200" spans="1:19" ht="12.75">
      <c r="A200" s="1">
        <v>43705.46875</v>
      </c>
      <c r="B200">
        <v>617.28</v>
      </c>
      <c r="C200">
        <v>735</v>
      </c>
      <c r="D200" t="s">
        <v>55</v>
      </c>
      <c r="E200" t="s">
        <v>56</v>
      </c>
      <c r="F200" t="s">
        <v>57</v>
      </c>
      <c r="G200">
        <v>117.93</v>
      </c>
      <c r="H200">
        <v>0.21</v>
      </c>
      <c r="K200" t="s">
        <v>58</v>
      </c>
      <c r="L200" t="s">
        <v>64</v>
      </c>
      <c r="M200" t="s">
        <v>60</v>
      </c>
      <c r="O200" t="e">
        <f t="shared" si="23"/>
        <v>#N/A</v>
      </c>
      <c r="P200">
        <f t="shared" si="24"/>
        <v>617.28</v>
      </c>
      <c r="Q200">
        <f t="shared" si="25"/>
        <v>617.28</v>
      </c>
      <c r="R200" s="10" t="e">
        <f t="shared" si="26"/>
        <v>#N/A</v>
      </c>
      <c r="S200" s="2" t="e">
        <f t="shared" si="27"/>
        <v>#N/A</v>
      </c>
    </row>
    <row r="201" spans="1:19" ht="12.75">
      <c r="A201" s="1">
        <v>43732.479166666664</v>
      </c>
      <c r="B201">
        <v>617.02</v>
      </c>
      <c r="C201">
        <v>735</v>
      </c>
      <c r="D201" t="s">
        <v>55</v>
      </c>
      <c r="E201" t="s">
        <v>56</v>
      </c>
      <c r="F201" t="s">
        <v>57</v>
      </c>
      <c r="G201">
        <v>118.19</v>
      </c>
      <c r="H201">
        <v>0.21</v>
      </c>
      <c r="K201" t="s">
        <v>58</v>
      </c>
      <c r="L201" t="s">
        <v>64</v>
      </c>
      <c r="M201" t="s">
        <v>60</v>
      </c>
      <c r="O201" t="e">
        <f t="shared" si="23"/>
        <v>#N/A</v>
      </c>
      <c r="P201">
        <f t="shared" si="24"/>
        <v>617.02</v>
      </c>
      <c r="Q201">
        <f t="shared" si="25"/>
        <v>617.02</v>
      </c>
      <c r="R201" s="10" t="e">
        <f t="shared" si="26"/>
        <v>#N/A</v>
      </c>
      <c r="S201" s="2" t="e">
        <f t="shared" si="27"/>
        <v>#N/A</v>
      </c>
    </row>
    <row r="202" spans="1:19" ht="12.75">
      <c r="A202" s="1">
        <v>43767.430555555555</v>
      </c>
      <c r="B202">
        <v>620.8</v>
      </c>
      <c r="C202">
        <v>735</v>
      </c>
      <c r="D202" t="s">
        <v>55</v>
      </c>
      <c r="E202" t="s">
        <v>56</v>
      </c>
      <c r="F202" t="s">
        <v>57</v>
      </c>
      <c r="G202">
        <v>114.41</v>
      </c>
      <c r="H202">
        <v>0.21</v>
      </c>
      <c r="K202" t="s">
        <v>58</v>
      </c>
      <c r="L202" t="s">
        <v>64</v>
      </c>
      <c r="M202" t="s">
        <v>60</v>
      </c>
      <c r="O202" t="e">
        <f t="shared" si="23"/>
        <v>#N/A</v>
      </c>
      <c r="P202">
        <f t="shared" si="24"/>
        <v>620.8</v>
      </c>
      <c r="Q202">
        <f t="shared" si="25"/>
        <v>620.8</v>
      </c>
      <c r="R202" s="10" t="e">
        <f t="shared" si="26"/>
        <v>#N/A</v>
      </c>
      <c r="S202" s="2" t="e">
        <f t="shared" si="27"/>
        <v>#N/A</v>
      </c>
    </row>
    <row r="203" spans="1:19" ht="12.75">
      <c r="A203" s="1">
        <v>43796.416666666664</v>
      </c>
      <c r="B203">
        <v>619.47</v>
      </c>
      <c r="C203">
        <v>735</v>
      </c>
      <c r="D203" t="s">
        <v>55</v>
      </c>
      <c r="E203" t="s">
        <v>56</v>
      </c>
      <c r="F203" t="s">
        <v>57</v>
      </c>
      <c r="G203">
        <v>115.74</v>
      </c>
      <c r="H203">
        <v>0.21</v>
      </c>
      <c r="K203" t="s">
        <v>58</v>
      </c>
      <c r="L203" t="s">
        <v>64</v>
      </c>
      <c r="M203" t="s">
        <v>60</v>
      </c>
      <c r="O203" t="e">
        <f t="shared" si="23"/>
        <v>#N/A</v>
      </c>
      <c r="P203">
        <f t="shared" si="24"/>
        <v>619.47</v>
      </c>
      <c r="Q203">
        <f t="shared" si="25"/>
        <v>619.47</v>
      </c>
      <c r="R203" s="10" t="e">
        <f t="shared" si="26"/>
        <v>#N/A</v>
      </c>
      <c r="S203" s="2" t="e">
        <f t="shared" si="27"/>
        <v>#N/A</v>
      </c>
    </row>
    <row r="204" spans="1:19" ht="12.75">
      <c r="A204" s="1">
        <v>43822.479166666664</v>
      </c>
      <c r="B204">
        <v>620.05</v>
      </c>
      <c r="C204">
        <v>735</v>
      </c>
      <c r="D204" t="s">
        <v>55</v>
      </c>
      <c r="E204" t="s">
        <v>56</v>
      </c>
      <c r="F204" t="s">
        <v>57</v>
      </c>
      <c r="G204">
        <v>115.16</v>
      </c>
      <c r="H204">
        <v>0.21</v>
      </c>
      <c r="K204" t="s">
        <v>58</v>
      </c>
      <c r="L204" t="s">
        <v>64</v>
      </c>
      <c r="M204" t="s">
        <v>60</v>
      </c>
      <c r="O204" t="e">
        <f t="shared" si="23"/>
        <v>#N/A</v>
      </c>
      <c r="P204">
        <f t="shared" si="24"/>
        <v>620.05</v>
      </c>
      <c r="Q204">
        <f t="shared" si="25"/>
        <v>620.05</v>
      </c>
      <c r="R204" s="10" t="e">
        <f t="shared" si="26"/>
        <v>#N/A</v>
      </c>
      <c r="S204" s="2" t="e">
        <f t="shared" si="27"/>
        <v>#N/A</v>
      </c>
    </row>
    <row r="205" spans="1:19" ht="12.75">
      <c r="A205" s="1">
        <v>43859.479166666664</v>
      </c>
      <c r="B205">
        <v>627.39</v>
      </c>
      <c r="C205">
        <v>735</v>
      </c>
      <c r="D205" t="s">
        <v>55</v>
      </c>
      <c r="E205" t="s">
        <v>56</v>
      </c>
      <c r="F205" t="s">
        <v>57</v>
      </c>
      <c r="G205">
        <v>107.82</v>
      </c>
      <c r="H205">
        <v>0.21</v>
      </c>
      <c r="K205" t="s">
        <v>58</v>
      </c>
      <c r="L205" t="s">
        <v>64</v>
      </c>
      <c r="M205" t="s">
        <v>60</v>
      </c>
      <c r="O205" t="e">
        <f t="shared" si="23"/>
        <v>#N/A</v>
      </c>
      <c r="P205">
        <f t="shared" si="24"/>
        <v>627.39</v>
      </c>
      <c r="Q205">
        <f t="shared" si="25"/>
        <v>627.39</v>
      </c>
      <c r="R205" s="10" t="e">
        <f t="shared" si="26"/>
        <v>#N/A</v>
      </c>
      <c r="S205" s="2" t="e">
        <f t="shared" si="27"/>
        <v>#N/A</v>
      </c>
    </row>
    <row r="206" spans="1:19" ht="12.75">
      <c r="A206" s="1">
        <v>43888.5</v>
      </c>
      <c r="B206">
        <v>624.91</v>
      </c>
      <c r="C206">
        <v>735</v>
      </c>
      <c r="D206" t="s">
        <v>55</v>
      </c>
      <c r="E206" t="s">
        <v>56</v>
      </c>
      <c r="F206" t="s">
        <v>57</v>
      </c>
      <c r="G206">
        <v>110.3</v>
      </c>
      <c r="H206">
        <v>0.21</v>
      </c>
      <c r="K206" t="s">
        <v>58</v>
      </c>
      <c r="L206" t="s">
        <v>64</v>
      </c>
      <c r="M206" t="s">
        <v>60</v>
      </c>
      <c r="O206" t="e">
        <f t="shared" si="23"/>
        <v>#N/A</v>
      </c>
      <c r="P206">
        <f t="shared" si="24"/>
        <v>624.91</v>
      </c>
      <c r="Q206">
        <f t="shared" si="25"/>
        <v>624.91</v>
      </c>
      <c r="R206" s="10" t="e">
        <f t="shared" si="26"/>
        <v>#N/A</v>
      </c>
      <c r="S206" s="2" t="e">
        <f t="shared" si="27"/>
        <v>#N/A</v>
      </c>
    </row>
    <row r="207" spans="1:19" ht="12.75">
      <c r="A207" s="1">
        <v>43951.458333333336</v>
      </c>
      <c r="B207">
        <v>624.01</v>
      </c>
      <c r="C207">
        <v>735</v>
      </c>
      <c r="D207" t="s">
        <v>55</v>
      </c>
      <c r="E207" t="s">
        <v>56</v>
      </c>
      <c r="F207" t="s">
        <v>57</v>
      </c>
      <c r="G207">
        <v>111.2</v>
      </c>
      <c r="H207">
        <v>0.21</v>
      </c>
      <c r="K207" t="s">
        <v>58</v>
      </c>
      <c r="L207" t="s">
        <v>64</v>
      </c>
      <c r="M207" t="s">
        <v>60</v>
      </c>
      <c r="O207" t="e">
        <f t="shared" si="23"/>
        <v>#N/A</v>
      </c>
      <c r="P207">
        <f t="shared" si="24"/>
        <v>624.01</v>
      </c>
      <c r="Q207">
        <f t="shared" si="25"/>
        <v>624.01</v>
      </c>
      <c r="R207" s="10" t="e">
        <f t="shared" si="26"/>
        <v>#N/A</v>
      </c>
      <c r="S207" s="2" t="e">
        <f t="shared" si="27"/>
        <v>#N/A</v>
      </c>
    </row>
    <row r="208" spans="1:19" ht="12.75">
      <c r="A208" s="1">
        <v>43980.520833333336</v>
      </c>
      <c r="B208">
        <v>625.59</v>
      </c>
      <c r="C208">
        <v>735</v>
      </c>
      <c r="D208" t="s">
        <v>55</v>
      </c>
      <c r="E208" t="s">
        <v>56</v>
      </c>
      <c r="F208" t="s">
        <v>57</v>
      </c>
      <c r="G208">
        <v>109.62</v>
      </c>
      <c r="H208">
        <v>0.21</v>
      </c>
      <c r="K208" t="s">
        <v>58</v>
      </c>
      <c r="L208" t="s">
        <v>64</v>
      </c>
      <c r="M208" t="s">
        <v>60</v>
      </c>
      <c r="O208" t="e">
        <f t="shared" si="23"/>
        <v>#N/A</v>
      </c>
      <c r="P208">
        <f t="shared" si="24"/>
        <v>625.59</v>
      </c>
      <c r="Q208">
        <f t="shared" si="25"/>
        <v>625.59</v>
      </c>
      <c r="R208" s="10" t="e">
        <f t="shared" si="26"/>
        <v>#N/A</v>
      </c>
      <c r="S208" s="2" t="e">
        <f t="shared" si="27"/>
        <v>#N/A</v>
      </c>
    </row>
    <row r="209" spans="1:19" ht="12.75">
      <c r="A209" s="1">
        <v>44007.583333333336</v>
      </c>
      <c r="B209">
        <v>624.95</v>
      </c>
      <c r="C209">
        <v>735</v>
      </c>
      <c r="D209" t="s">
        <v>55</v>
      </c>
      <c r="E209" t="s">
        <v>56</v>
      </c>
      <c r="F209" t="s">
        <v>57</v>
      </c>
      <c r="G209">
        <v>110.26</v>
      </c>
      <c r="H209">
        <v>0.21</v>
      </c>
      <c r="K209" t="s">
        <v>58</v>
      </c>
      <c r="L209" t="s">
        <v>64</v>
      </c>
      <c r="M209" t="s">
        <v>60</v>
      </c>
      <c r="O209" t="e">
        <f t="shared" si="23"/>
        <v>#N/A</v>
      </c>
      <c r="P209">
        <f t="shared" si="24"/>
        <v>624.95</v>
      </c>
      <c r="Q209">
        <f t="shared" si="25"/>
        <v>624.95</v>
      </c>
      <c r="R209" s="10" t="e">
        <f t="shared" si="26"/>
        <v>#N/A</v>
      </c>
      <c r="S209" s="2" t="e">
        <f t="shared" si="27"/>
        <v>#N/A</v>
      </c>
    </row>
    <row r="210" spans="1:19" ht="12.75">
      <c r="A210" s="1">
        <v>44032.479166666664</v>
      </c>
      <c r="B210">
        <v>623.55</v>
      </c>
      <c r="C210">
        <v>735</v>
      </c>
      <c r="D210" t="s">
        <v>55</v>
      </c>
      <c r="E210" t="s">
        <v>56</v>
      </c>
      <c r="F210" t="s">
        <v>57</v>
      </c>
      <c r="G210">
        <v>111.66</v>
      </c>
      <c r="H210">
        <v>0.21</v>
      </c>
      <c r="K210" t="s">
        <v>58</v>
      </c>
      <c r="L210" t="s">
        <v>64</v>
      </c>
      <c r="M210" t="s">
        <v>60</v>
      </c>
      <c r="O210" t="e">
        <f t="shared" si="23"/>
        <v>#N/A</v>
      </c>
      <c r="P210">
        <f t="shared" si="24"/>
        <v>623.55</v>
      </c>
      <c r="Q210">
        <f t="shared" si="25"/>
        <v>623.55</v>
      </c>
      <c r="R210" s="10" t="e">
        <f t="shared" si="26"/>
        <v>#N/A</v>
      </c>
      <c r="S210" s="2" t="e">
        <f t="shared" si="27"/>
        <v>#N/A</v>
      </c>
    </row>
    <row r="211" spans="1:19" ht="12.75">
      <c r="A211" s="1">
        <v>44068.458333333336</v>
      </c>
      <c r="B211">
        <v>621.52</v>
      </c>
      <c r="C211">
        <v>735</v>
      </c>
      <c r="D211" t="s">
        <v>55</v>
      </c>
      <c r="E211" t="s">
        <v>56</v>
      </c>
      <c r="F211" t="s">
        <v>57</v>
      </c>
      <c r="G211">
        <v>113.69</v>
      </c>
      <c r="H211">
        <v>0.21</v>
      </c>
      <c r="K211" t="s">
        <v>58</v>
      </c>
      <c r="L211" t="s">
        <v>64</v>
      </c>
      <c r="M211" t="s">
        <v>60</v>
      </c>
      <c r="O211" t="e">
        <f t="shared" si="23"/>
        <v>#N/A</v>
      </c>
      <c r="P211">
        <f t="shared" si="24"/>
        <v>621.52</v>
      </c>
      <c r="Q211">
        <f t="shared" si="25"/>
        <v>621.52</v>
      </c>
      <c r="R211" s="10" t="e">
        <f t="shared" si="26"/>
        <v>#N/A</v>
      </c>
      <c r="S211" s="2" t="e">
        <f t="shared" si="27"/>
        <v>#N/A</v>
      </c>
    </row>
    <row r="212" spans="1:19" ht="12.75">
      <c r="A212" s="1">
        <v>44104.5</v>
      </c>
      <c r="B212">
        <v>620.58</v>
      </c>
      <c r="C212">
        <v>735</v>
      </c>
      <c r="D212" t="s">
        <v>55</v>
      </c>
      <c r="E212" t="s">
        <v>56</v>
      </c>
      <c r="F212" t="s">
        <v>57</v>
      </c>
      <c r="G212">
        <v>114.63</v>
      </c>
      <c r="H212">
        <v>0.21</v>
      </c>
      <c r="K212" t="s">
        <v>58</v>
      </c>
      <c r="L212" t="s">
        <v>64</v>
      </c>
      <c r="M212" t="s">
        <v>60</v>
      </c>
      <c r="O212" t="e">
        <f t="shared" si="23"/>
        <v>#N/A</v>
      </c>
      <c r="P212">
        <f t="shared" si="24"/>
        <v>620.58</v>
      </c>
      <c r="Q212">
        <f t="shared" si="25"/>
        <v>620.58</v>
      </c>
      <c r="R212" s="10" t="e">
        <f t="shared" si="26"/>
        <v>#N/A</v>
      </c>
      <c r="S212" s="2" t="e">
        <f t="shared" si="27"/>
        <v>#N/A</v>
      </c>
    </row>
    <row r="213" spans="1:19" ht="12.75">
      <c r="A213" s="1">
        <v>44152.5625</v>
      </c>
      <c r="B213">
        <v>619.97</v>
      </c>
      <c r="C213">
        <v>735</v>
      </c>
      <c r="D213" t="s">
        <v>55</v>
      </c>
      <c r="E213" t="s">
        <v>56</v>
      </c>
      <c r="F213" t="s">
        <v>57</v>
      </c>
      <c r="G213">
        <v>115.24</v>
      </c>
      <c r="H213">
        <v>0.21</v>
      </c>
      <c r="K213" t="s">
        <v>58</v>
      </c>
      <c r="L213" t="s">
        <v>64</v>
      </c>
      <c r="M213" t="s">
        <v>60</v>
      </c>
      <c r="O213" t="e">
        <f t="shared" si="23"/>
        <v>#N/A</v>
      </c>
      <c r="P213">
        <f t="shared" si="24"/>
        <v>619.97</v>
      </c>
      <c r="Q213">
        <f t="shared" si="25"/>
        <v>619.97</v>
      </c>
      <c r="R213" s="10" t="e">
        <f t="shared" si="26"/>
        <v>#N/A</v>
      </c>
      <c r="S213" s="2" t="e">
        <f t="shared" si="27"/>
        <v>#N/A</v>
      </c>
    </row>
    <row r="214" spans="1:19" ht="12.75">
      <c r="A214" s="1">
        <v>44195.541666666664</v>
      </c>
      <c r="B214">
        <v>619.25</v>
      </c>
      <c r="C214">
        <v>735</v>
      </c>
      <c r="D214" t="s">
        <v>55</v>
      </c>
      <c r="E214" t="s">
        <v>56</v>
      </c>
      <c r="F214" t="s">
        <v>57</v>
      </c>
      <c r="G214">
        <v>115.96</v>
      </c>
      <c r="H214">
        <v>0.21</v>
      </c>
      <c r="K214" t="s">
        <v>58</v>
      </c>
      <c r="L214" t="s">
        <v>64</v>
      </c>
      <c r="M214" t="s">
        <v>60</v>
      </c>
      <c r="N214" t="s">
        <v>66</v>
      </c>
      <c r="O214" t="e">
        <f t="shared" si="23"/>
        <v>#N/A</v>
      </c>
      <c r="P214">
        <f t="shared" si="24"/>
        <v>619.25</v>
      </c>
      <c r="Q214">
        <f t="shared" si="25"/>
        <v>619.25</v>
      </c>
      <c r="R214" s="10" t="e">
        <f t="shared" si="26"/>
        <v>#N/A</v>
      </c>
      <c r="S214" s="2" t="e">
        <f t="shared" si="27"/>
        <v>#N/A</v>
      </c>
    </row>
    <row r="215" spans="1:19" ht="12.75">
      <c r="A215" s="1">
        <v>44218.510416666664</v>
      </c>
      <c r="B215">
        <v>619.77</v>
      </c>
      <c r="C215">
        <v>735</v>
      </c>
      <c r="D215" t="s">
        <v>55</v>
      </c>
      <c r="E215" t="s">
        <v>56</v>
      </c>
      <c r="F215" t="s">
        <v>57</v>
      </c>
      <c r="G215">
        <v>115.44</v>
      </c>
      <c r="H215">
        <v>0.21</v>
      </c>
      <c r="K215" t="s">
        <v>58</v>
      </c>
      <c r="L215" t="s">
        <v>64</v>
      </c>
      <c r="M215" t="s">
        <v>60</v>
      </c>
      <c r="N215" t="s">
        <v>67</v>
      </c>
      <c r="O215" t="e">
        <f t="shared" si="23"/>
        <v>#N/A</v>
      </c>
      <c r="P215">
        <f t="shared" si="24"/>
        <v>619.77</v>
      </c>
      <c r="Q215">
        <f t="shared" si="25"/>
        <v>619.77</v>
      </c>
      <c r="R215" s="10" t="e">
        <f t="shared" si="26"/>
        <v>#N/A</v>
      </c>
      <c r="S215" s="2" t="e">
        <f t="shared" si="27"/>
        <v>#N/A</v>
      </c>
    </row>
    <row r="216" spans="1:19" ht="12.75">
      <c r="A216" s="1">
        <v>44244.5</v>
      </c>
      <c r="B216">
        <v>619.74</v>
      </c>
      <c r="C216">
        <v>735</v>
      </c>
      <c r="D216" t="s">
        <v>55</v>
      </c>
      <c r="E216" t="s">
        <v>56</v>
      </c>
      <c r="F216" t="s">
        <v>57</v>
      </c>
      <c r="G216">
        <v>115.47</v>
      </c>
      <c r="H216">
        <v>0.21</v>
      </c>
      <c r="K216" t="s">
        <v>58</v>
      </c>
      <c r="L216" t="s">
        <v>64</v>
      </c>
      <c r="M216" t="s">
        <v>60</v>
      </c>
      <c r="O216" t="e">
        <f t="shared" si="23"/>
        <v>#N/A</v>
      </c>
      <c r="P216">
        <f t="shared" si="24"/>
        <v>619.74</v>
      </c>
      <c r="Q216">
        <f t="shared" si="25"/>
        <v>619.74</v>
      </c>
      <c r="R216" s="10" t="e">
        <f t="shared" si="26"/>
        <v>#N/A</v>
      </c>
      <c r="S216" s="2" t="e">
        <f t="shared" si="27"/>
        <v>#N/A</v>
      </c>
    </row>
    <row r="217" spans="1:19" ht="12.75">
      <c r="A217" s="1">
        <v>44274.541666666664</v>
      </c>
      <c r="B217">
        <v>619.79</v>
      </c>
      <c r="C217">
        <v>735</v>
      </c>
      <c r="D217" t="s">
        <v>55</v>
      </c>
      <c r="E217" t="s">
        <v>56</v>
      </c>
      <c r="F217" t="s">
        <v>57</v>
      </c>
      <c r="G217">
        <v>115.42</v>
      </c>
      <c r="H217">
        <v>0.21</v>
      </c>
      <c r="K217" t="s">
        <v>58</v>
      </c>
      <c r="L217" t="s">
        <v>64</v>
      </c>
      <c r="M217" t="s">
        <v>60</v>
      </c>
      <c r="O217" t="e">
        <f t="shared" si="23"/>
        <v>#N/A</v>
      </c>
      <c r="P217">
        <f t="shared" si="24"/>
        <v>619.79</v>
      </c>
      <c r="Q217">
        <f t="shared" si="25"/>
        <v>619.79</v>
      </c>
      <c r="R217" s="10" t="e">
        <f t="shared" si="26"/>
        <v>#N/A</v>
      </c>
      <c r="S217" s="2" t="e">
        <f t="shared" si="27"/>
        <v>#N/A</v>
      </c>
    </row>
    <row r="2001" ht="12.75">
      <c r="B2001" s="2"/>
    </row>
    <row r="2002" ht="12.75">
      <c r="B2002" s="2"/>
    </row>
    <row r="2003" spans="2:3" ht="12.75">
      <c r="B2003" s="2"/>
      <c r="C2003" s="1"/>
    </row>
    <row r="2004" ht="12.75">
      <c r="B2004" s="2"/>
    </row>
    <row r="2005" ht="12.75">
      <c r="B2005" s="2"/>
    </row>
    <row r="5002" spans="21:33" ht="12.75">
      <c r="U5002" s="2"/>
      <c r="V5002" s="8"/>
      <c r="W5002" s="2"/>
      <c r="X5002" s="8"/>
      <c r="Y5002" s="2"/>
      <c r="Z5002" s="8"/>
      <c r="AA5002" s="2"/>
      <c r="AB5002" s="8"/>
      <c r="AC5002" s="2"/>
      <c r="AD5002" s="8"/>
      <c r="AE5002" s="2"/>
      <c r="AF5002" s="2"/>
      <c r="AG5002" s="8"/>
    </row>
    <row r="5003" spans="21:33" ht="12.75">
      <c r="U5003" s="2"/>
      <c r="V5003" s="2"/>
      <c r="W5003" s="2"/>
      <c r="X5003" s="2"/>
      <c r="Y5003" s="2"/>
      <c r="Z5003" s="2"/>
      <c r="AA5003" s="2"/>
      <c r="AB5003" s="2"/>
      <c r="AC5003" s="2"/>
      <c r="AD5003" s="2"/>
      <c r="AE5003" s="2"/>
      <c r="AF5003" s="2"/>
      <c r="AG5003" s="2"/>
    </row>
    <row r="5004" spans="21:33" ht="12.75">
      <c r="U5004" s="2"/>
      <c r="V5004" s="2"/>
      <c r="W5004" s="2"/>
      <c r="X5004" s="2"/>
      <c r="Y5004" s="2"/>
      <c r="Z5004" s="2"/>
      <c r="AA5004" s="2"/>
      <c r="AB5004" s="2"/>
      <c r="AC5004" s="2"/>
      <c r="AD5004" s="2"/>
      <c r="AE5004" s="2"/>
      <c r="AF5004" s="2"/>
      <c r="AG5004" s="2"/>
    </row>
    <row r="5005" spans="21:33" ht="12.75">
      <c r="U5005" s="2"/>
      <c r="V5005" s="2"/>
      <c r="W5005" s="2"/>
      <c r="X5005" s="2"/>
      <c r="Y5005" s="2"/>
      <c r="Z5005" s="2"/>
      <c r="AA5005" s="2"/>
      <c r="AB5005" s="2"/>
      <c r="AC5005" s="2"/>
      <c r="AD5005" s="2"/>
      <c r="AE5005" s="2"/>
      <c r="AF5005" s="2"/>
      <c r="AG5005" s="2"/>
    </row>
    <row r="5006" spans="21:33" ht="12.75">
      <c r="U5006" s="6"/>
      <c r="V5006" s="6"/>
      <c r="W5006" s="6"/>
      <c r="X5006" s="6"/>
      <c r="Y5006" s="6"/>
      <c r="Z5006" s="6"/>
      <c r="AA5006" s="6"/>
      <c r="AB5006" s="6"/>
      <c r="AC5006" s="6"/>
      <c r="AD5006" s="6"/>
      <c r="AE5006" s="6"/>
      <c r="AF5006" s="6"/>
      <c r="AG5006" s="6"/>
    </row>
    <row r="5007" spans="21:33" ht="12.75">
      <c r="U5007" s="2"/>
      <c r="V5007" s="2"/>
      <c r="W5007" s="2"/>
      <c r="X5007" s="2"/>
      <c r="Y5007" s="2"/>
      <c r="Z5007" s="2"/>
      <c r="AA5007" s="2"/>
      <c r="AB5007" s="2"/>
      <c r="AC5007" s="2"/>
      <c r="AD5007" s="2"/>
      <c r="AE5007" s="2"/>
      <c r="AF5007" s="2"/>
      <c r="AG5007" s="2"/>
    </row>
    <row r="5008" spans="21:33" ht="12.75">
      <c r="U5008" s="2"/>
      <c r="V5008" s="2"/>
      <c r="W5008" s="2"/>
      <c r="X5008" s="2"/>
      <c r="Y5008" s="2"/>
      <c r="Z5008" s="2"/>
      <c r="AA5008" s="2"/>
      <c r="AB5008" s="2"/>
      <c r="AC5008" s="2"/>
      <c r="AD5008" s="2"/>
      <c r="AE5008" s="2"/>
      <c r="AF5008" s="2"/>
      <c r="AG5008" s="2"/>
    </row>
    <row r="5009" spans="21:33" ht="12.75">
      <c r="U5009" s="2"/>
      <c r="V5009" s="2"/>
      <c r="W5009" s="2"/>
      <c r="X5009" s="2"/>
      <c r="Y5009" s="2"/>
      <c r="Z5009" s="2"/>
      <c r="AA5009" s="2"/>
      <c r="AB5009" s="2"/>
      <c r="AC5009" s="2"/>
      <c r="AD5009" s="2"/>
      <c r="AE5009" s="2"/>
      <c r="AF5009" s="2"/>
      <c r="AG5009" s="2"/>
    </row>
    <row r="5010" spans="21:33" ht="12.75">
      <c r="U5010" s="2"/>
      <c r="V5010" s="2"/>
      <c r="W5010" s="2"/>
      <c r="X5010" s="2"/>
      <c r="Y5010" s="2"/>
      <c r="Z5010" s="2"/>
      <c r="AA5010" s="2"/>
      <c r="AB5010" s="2"/>
      <c r="AC5010" s="2"/>
      <c r="AD5010" s="2"/>
      <c r="AE5010" s="2"/>
      <c r="AF5010" s="2"/>
      <c r="AG5010" s="2"/>
    </row>
    <row r="5011" spans="21:33" ht="12.75">
      <c r="U5011" s="2"/>
      <c r="V5011" s="2"/>
      <c r="W5011" s="2"/>
      <c r="X5011" s="2"/>
      <c r="Y5011" s="2"/>
      <c r="Z5011" s="2"/>
      <c r="AA5011" s="2"/>
      <c r="AB5011" s="2"/>
      <c r="AC5011" s="2"/>
      <c r="AD5011" s="2"/>
      <c r="AE5011" s="2"/>
      <c r="AF5011" s="2"/>
      <c r="AG5011" s="2"/>
    </row>
    <row r="5012" spans="21:34" ht="12.75">
      <c r="U5012" s="7"/>
      <c r="V5012" s="7"/>
      <c r="W5012" s="7"/>
      <c r="X5012" s="7"/>
      <c r="Y5012" s="7"/>
      <c r="Z5012" s="7"/>
      <c r="AA5012" s="7"/>
      <c r="AB5012" s="7"/>
      <c r="AC5012" s="7"/>
      <c r="AD5012" s="7"/>
      <c r="AE5012" s="7"/>
      <c r="AF5012" s="7"/>
      <c r="AG5012" s="7"/>
      <c r="AH5012" s="7"/>
    </row>
    <row r="5999" spans="7:8" ht="12.75">
      <c r="G5999" t="s">
        <v>10</v>
      </c>
      <c r="H5999" t="s">
        <v>11</v>
      </c>
    </row>
    <row r="6000" ht="12.75">
      <c r="F6000" t="s">
        <v>0</v>
      </c>
    </row>
    <row r="6001" ht="12.75">
      <c r="F6001" t="s">
        <v>1</v>
      </c>
    </row>
    <row r="6002" ht="12.75">
      <c r="F6002" t="s">
        <v>2</v>
      </c>
    </row>
    <row r="6003" ht="12.75">
      <c r="F6003" t="s">
        <v>3</v>
      </c>
    </row>
    <row r="6004" ht="12.75">
      <c r="F6004" t="s">
        <v>2</v>
      </c>
    </row>
    <row r="6005" ht="12.75">
      <c r="F6005" t="s">
        <v>4</v>
      </c>
    </row>
    <row r="6006" ht="12.75">
      <c r="F6006" t="s">
        <v>4</v>
      </c>
    </row>
    <row r="6007" ht="12.75">
      <c r="F6007" t="s">
        <v>3</v>
      </c>
    </row>
    <row r="6008" ht="12.75">
      <c r="F6008" t="s">
        <v>5</v>
      </c>
    </row>
    <row r="6009" ht="12.75">
      <c r="F6009" t="s">
        <v>6</v>
      </c>
    </row>
    <row r="6010" ht="12.75">
      <c r="F6010" t="s">
        <v>7</v>
      </c>
    </row>
    <row r="6011" ht="12.75">
      <c r="F6011" t="s">
        <v>8</v>
      </c>
    </row>
    <row r="14999" ht="12.75">
      <c r="AJ14999">
        <f>MAX($Q$2:$Q$378)</f>
        <v>627.91</v>
      </c>
    </row>
    <row r="15000" ht="12.75">
      <c r="AJ15000">
        <f>MAX($Q$3:$Q$217)</f>
        <v>627.91</v>
      </c>
    </row>
    <row r="15001" ht="12.75">
      <c r="AJ15001">
        <f>MIN($Q$3:$Q$217)</f>
        <v>612.51</v>
      </c>
    </row>
  </sheetData>
  <sheetProtection/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de Zaragoza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Miguel Ángel Latre Abadía</dc:creator>
  <cp:keywords/>
  <dc:description/>
  <cp:lastModifiedBy>AREA DE PROYECTOS Y OBRAS</cp:lastModifiedBy>
  <dcterms:created xsi:type="dcterms:W3CDTF">2002-03-26T13:55:49Z</dcterms:created>
  <dcterms:modified xsi:type="dcterms:W3CDTF">2021-05-06T12:53:11Z</dcterms:modified>
  <cp:category/>
  <cp:version/>
  <cp:contentType/>
  <cp:contentStatus/>
</cp:coreProperties>
</file>