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2120" windowHeight="9120" tabRatio="601" activeTab="3"/>
  </bookViews>
  <sheets>
    <sheet name="Gráfico 2716-2-0027 (Jurásico)" sheetId="1" r:id="rId1"/>
    <sheet name="Gráf.Estadísticas (Jurásico)" sheetId="2" r:id="rId2"/>
    <sheet name="Gráf.IndiceEstado (Jurásico)" sheetId="3" r:id="rId3"/>
    <sheet name="PA 2716-2-0027" sheetId="4" r:id="rId4"/>
  </sheets>
  <definedNames/>
  <calcPr fullCalcOnLoad="1"/>
</workbook>
</file>

<file path=xl/sharedStrings.xml><?xml version="1.0" encoding="utf-8"?>
<sst xmlns="http://schemas.openxmlformats.org/spreadsheetml/2006/main" count="839" uniqueCount="66">
  <si>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</si>
  <si>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</si>
  <si>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</si>
  <si>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</si>
  <si>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</si>
  <si>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</si>
  <si>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</si>
  <si>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</si>
  <si>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</si>
  <si>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</si>
  <si>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</si>
  <si>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</si>
  <si>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</si>
  <si>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</si>
  <si>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</si>
  <si>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</si>
  <si>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</si>
  <si>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</si>
  <si>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</si>
  <si>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</si>
  <si>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</si>
  <si>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</si>
  <si>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</si>
  <si>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</si>
  <si>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</si>
  <si>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</si>
  <si>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</si>
  <si>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</si>
  <si>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</si>
  <si>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</si>
  <si>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</si>
  <si>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</si>
  <si>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</si>
  <si>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</si>
  <si>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</si>
  <si>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</si>
  <si>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</si>
  <si>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</si>
  <si>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</si>
  <si>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</si>
  <si>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GRANJA DE PORCINO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</si>
  <si>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</si>
  <si>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</si>
  <si>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</si>
  <si>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</si>
  <si>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</si>
  <si>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</si>
  <si>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</si>
  <si>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</si>
  <si>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</si>
  <si>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</si>
  <si>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</si>
  <si>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</si>
  <si>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</si>
  <si>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</si>
  <si>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Jurásico</t>
  </si>
  <si>
    <t>Nivel Estático</t>
  </si>
  <si>
    <t>SONDA MANUAL</t>
  </si>
  <si>
    <t>BROCAL</t>
  </si>
  <si>
    <t>I.G.M.E.</t>
  </si>
  <si>
    <t>día y hora</t>
  </si>
  <si>
    <t>DESCONOCIDO</t>
  </si>
  <si>
    <t>CHE (OPH)</t>
  </si>
  <si>
    <t>día</t>
  </si>
  <si>
    <t>A las 17:10h apagaban el motor después de haber sacado agua durante media hora.</t>
  </si>
  <si>
    <t>Corregido nivel 25/1/06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</si>
</sst>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7">
    <font>
      <sz val="10"/>
      <name val="Arial"/>
      <family val="0"/>
    </font>
    <font>
      <sz val="9.75"/>
      <name val="Arial"/>
      <family val="0"/>
    </font>
    <font>
      <b/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4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2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Evolución piezométrica en el punto 2716-2-0027 (GRANJA DE PORCINO)</a:t>
            </a:r>
          </a:p>
        </c:rich>
      </c:tx>
      <c:layout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lineMarker"/>
        <c:varyColors val="0"/>
        <c:ser>
          <c:idx val="1"/>
          <c:order val="0"/>
          <c:tx>
            <c:v>Nivel dinámico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2716-2-0027'!$A$3:$A$125</c:f>
              <c:strCache>
                <c:ptCount val="123"/>
                <c:pt idx="0">
                  <c:v>34411</c:v>
                </c:pt>
                <c:pt idx="1">
                  <c:v>34508</c:v>
                </c:pt>
                <c:pt idx="2">
                  <c:v>34614</c:v>
                </c:pt>
                <c:pt idx="3">
                  <c:v>34673</c:v>
                </c:pt>
                <c:pt idx="4">
                  <c:v>34753</c:v>
                </c:pt>
                <c:pt idx="5">
                  <c:v>34845</c:v>
                </c:pt>
                <c:pt idx="6">
                  <c:v>34907</c:v>
                </c:pt>
                <c:pt idx="7">
                  <c:v>34962</c:v>
                </c:pt>
                <c:pt idx="8">
                  <c:v>35003</c:v>
                </c:pt>
                <c:pt idx="9">
                  <c:v>35060</c:v>
                </c:pt>
                <c:pt idx="10">
                  <c:v>35111</c:v>
                </c:pt>
                <c:pt idx="11">
                  <c:v>35171</c:v>
                </c:pt>
                <c:pt idx="12">
                  <c:v>35234</c:v>
                </c:pt>
                <c:pt idx="13">
                  <c:v>35307</c:v>
                </c:pt>
                <c:pt idx="14">
                  <c:v>35360</c:v>
                </c:pt>
                <c:pt idx="15">
                  <c:v>35444</c:v>
                </c:pt>
                <c:pt idx="16">
                  <c:v>35507</c:v>
                </c:pt>
                <c:pt idx="17">
                  <c:v>35590</c:v>
                </c:pt>
                <c:pt idx="18">
                  <c:v>35650</c:v>
                </c:pt>
                <c:pt idx="19">
                  <c:v>35725</c:v>
                </c:pt>
                <c:pt idx="20">
                  <c:v>35790</c:v>
                </c:pt>
                <c:pt idx="21">
                  <c:v>35839</c:v>
                </c:pt>
                <c:pt idx="22">
                  <c:v>35893</c:v>
                </c:pt>
                <c:pt idx="23">
                  <c:v>35970</c:v>
                </c:pt>
                <c:pt idx="24">
                  <c:v>36045</c:v>
                </c:pt>
                <c:pt idx="25">
                  <c:v>36103</c:v>
                </c:pt>
                <c:pt idx="26">
                  <c:v>36151</c:v>
                </c:pt>
                <c:pt idx="27">
                  <c:v>36214</c:v>
                </c:pt>
                <c:pt idx="28">
                  <c:v>36315</c:v>
                </c:pt>
                <c:pt idx="29">
                  <c:v>36382</c:v>
                </c:pt>
                <c:pt idx="30">
                  <c:v>36427</c:v>
                </c:pt>
                <c:pt idx="31">
                  <c:v>36474</c:v>
                </c:pt>
                <c:pt idx="32">
                  <c:v>36523</c:v>
                </c:pt>
                <c:pt idx="33">
                  <c:v>36559</c:v>
                </c:pt>
                <c:pt idx="34">
                  <c:v>36635.552083333336</c:v>
                </c:pt>
                <c:pt idx="35">
                  <c:v>36739</c:v>
                </c:pt>
                <c:pt idx="36">
                  <c:v>36799</c:v>
                </c:pt>
                <c:pt idx="37">
                  <c:v>36852</c:v>
                </c:pt>
                <c:pt idx="38">
                  <c:v>36920</c:v>
                </c:pt>
                <c:pt idx="39">
                  <c:v>36955</c:v>
                </c:pt>
                <c:pt idx="40">
                  <c:v>37030</c:v>
                </c:pt>
                <c:pt idx="41">
                  <c:v>37088</c:v>
                </c:pt>
                <c:pt idx="42">
                  <c:v>37142</c:v>
                </c:pt>
                <c:pt idx="43">
                  <c:v>37214</c:v>
                </c:pt>
                <c:pt idx="44">
                  <c:v>37231.375</c:v>
                </c:pt>
                <c:pt idx="45">
                  <c:v>37277.385416666664</c:v>
                </c:pt>
                <c:pt idx="46">
                  <c:v>37301.38333333333</c:v>
                </c:pt>
                <c:pt idx="47">
                  <c:v>37335.416666666664</c:v>
                </c:pt>
                <c:pt idx="48">
                  <c:v>37364.489583333336</c:v>
                </c:pt>
                <c:pt idx="49">
                  <c:v>37393.72986111111</c:v>
                </c:pt>
                <c:pt idx="50">
                  <c:v>37425.88888888889</c:v>
                </c:pt>
                <c:pt idx="51">
                  <c:v>37454.538194444445</c:v>
                </c:pt>
                <c:pt idx="52">
                  <c:v>37481.833333333336</c:v>
                </c:pt>
                <c:pt idx="53">
                  <c:v>37509.49652777778</c:v>
                </c:pt>
                <c:pt idx="54">
                  <c:v>37545.46875</c:v>
                </c:pt>
                <c:pt idx="55">
                  <c:v>37575.614583333336</c:v>
                </c:pt>
                <c:pt idx="56">
                  <c:v>37602.649305555555</c:v>
                </c:pt>
                <c:pt idx="57">
                  <c:v>37640.53958333333</c:v>
                </c:pt>
                <c:pt idx="58">
                  <c:v>37678.510416666664</c:v>
                </c:pt>
                <c:pt idx="59">
                  <c:v>37702.520833333336</c:v>
                </c:pt>
                <c:pt idx="60">
                  <c:v>37739.82638888889</c:v>
                </c:pt>
                <c:pt idx="61">
                  <c:v>37763.50347222222</c:v>
                </c:pt>
                <c:pt idx="62">
                  <c:v>37785.50347222222</c:v>
                </c:pt>
                <c:pt idx="63">
                  <c:v>37814.51388888889</c:v>
                </c:pt>
                <c:pt idx="64">
                  <c:v>37911.538194444445</c:v>
                </c:pt>
                <c:pt idx="65">
                  <c:v>37939.5</c:v>
                </c:pt>
                <c:pt idx="66">
                  <c:v>37961.48263888889</c:v>
                </c:pt>
                <c:pt idx="67">
                  <c:v>38004.5</c:v>
                </c:pt>
                <c:pt idx="68">
                  <c:v>38031.5</c:v>
                </c:pt>
                <c:pt idx="69">
                  <c:v>38059.48611111111</c:v>
                </c:pt>
                <c:pt idx="70">
                  <c:v>38085.458333333336</c:v>
                </c:pt>
                <c:pt idx="71">
                  <c:v>38150.461805555555</c:v>
                </c:pt>
                <c:pt idx="72">
                  <c:v>38178.479166666664</c:v>
                </c:pt>
                <c:pt idx="73">
                  <c:v>38211.4375</c:v>
                </c:pt>
                <c:pt idx="74">
                  <c:v>38241.479166666664</c:v>
                </c:pt>
                <c:pt idx="75">
                  <c:v>38324.4375</c:v>
                </c:pt>
                <c:pt idx="76">
                  <c:v>38359.47222222222</c:v>
                </c:pt>
                <c:pt idx="77">
                  <c:v>38395.47222222222</c:v>
                </c:pt>
                <c:pt idx="78">
                  <c:v>38423.46527777778</c:v>
                </c:pt>
                <c:pt idx="79">
                  <c:v>38451.520833333336</c:v>
                </c:pt>
                <c:pt idx="80">
                  <c:v>38479.49652777778</c:v>
                </c:pt>
                <c:pt idx="81">
                  <c:v>38542.48263888889</c:v>
                </c:pt>
                <c:pt idx="82">
                  <c:v>38576.77222222222</c:v>
                </c:pt>
                <c:pt idx="83">
                  <c:v>38605.532638888886</c:v>
                </c:pt>
                <c:pt idx="84">
                  <c:v>38633.49652777778</c:v>
                </c:pt>
                <c:pt idx="85">
                  <c:v>38661.50347222222</c:v>
                </c:pt>
                <c:pt idx="86">
                  <c:v>38690.501388888886</c:v>
                </c:pt>
                <c:pt idx="87">
                  <c:v>38731.520833333336</c:v>
                </c:pt>
                <c:pt idx="88">
                  <c:v>38758.48611111111</c:v>
                </c:pt>
                <c:pt idx="89">
                  <c:v>38787.50555555556</c:v>
                </c:pt>
                <c:pt idx="90">
                  <c:v>38815.42916666667</c:v>
                </c:pt>
                <c:pt idx="91">
                  <c:v>38878.49652777778</c:v>
                </c:pt>
                <c:pt idx="92">
                  <c:v>38968.75</c:v>
                </c:pt>
                <c:pt idx="93">
                  <c:v>39011.46875</c:v>
                </c:pt>
                <c:pt idx="94">
                  <c:v>39033.46388888889</c:v>
                </c:pt>
                <c:pt idx="95">
                  <c:v>39103.46527777778</c:v>
                </c:pt>
                <c:pt idx="96">
                  <c:v>39215.4375</c:v>
                </c:pt>
                <c:pt idx="97">
                  <c:v>39271.464583333334</c:v>
                </c:pt>
                <c:pt idx="98">
                  <c:v>39341.42013888889</c:v>
                </c:pt>
                <c:pt idx="99">
                  <c:v>39402.45486111111</c:v>
                </c:pt>
                <c:pt idx="100">
                  <c:v>39495.45277777778</c:v>
                </c:pt>
                <c:pt idx="101">
                  <c:v>39521.458333333336</c:v>
                </c:pt>
                <c:pt idx="102">
                  <c:v>39550.770833333336</c:v>
                </c:pt>
                <c:pt idx="103">
                  <c:v>39619.58125</c:v>
                </c:pt>
                <c:pt idx="104">
                  <c:v>39680.791666666664</c:v>
                </c:pt>
                <c:pt idx="105">
                  <c:v>39710.77638888889</c:v>
                </c:pt>
                <c:pt idx="106">
                  <c:v>39795.635416666664</c:v>
                </c:pt>
                <c:pt idx="107">
                  <c:v>39837.46944444445</c:v>
                </c:pt>
                <c:pt idx="108">
                  <c:v>39885.80416666667</c:v>
                </c:pt>
                <c:pt idx="109">
                  <c:v>39914.478472222225</c:v>
                </c:pt>
                <c:pt idx="110">
                  <c:v>39948.77847222222</c:v>
                </c:pt>
                <c:pt idx="111">
                  <c:v>40006.52777777778</c:v>
                </c:pt>
                <c:pt idx="112">
                  <c:v>40077.78472222222</c:v>
                </c:pt>
                <c:pt idx="113">
                  <c:v>40102.75625</c:v>
                </c:pt>
                <c:pt idx="114">
                  <c:v>40132.569444444445</c:v>
                </c:pt>
                <c:pt idx="115">
                  <c:v>40160.59375</c:v>
                </c:pt>
                <c:pt idx="116">
                  <c:v>40200.614583333336</c:v>
                </c:pt>
                <c:pt idx="117">
                  <c:v>40233.50277777778</c:v>
                </c:pt>
                <c:pt idx="118">
                  <c:v>40283.836805555555</c:v>
                </c:pt>
                <c:pt idx="119">
                  <c:v>40350.5625</c:v>
                </c:pt>
                <c:pt idx="120">
                  <c:v>40382.73472222222</c:v>
                </c:pt>
                <c:pt idx="121">
                  <c:v>40407.46111111111</c:v>
                </c:pt>
                <c:pt idx="122">
                  <c:v>40437.82777777778</c:v>
                </c:pt>
              </c:strCache>
            </c:strRef>
          </c:xVal>
          <c:yVal>
            <c:numRef>
              <c:f>'PA 2716-2-0027'!$O$3:$O$125</c:f>
              <c:numCache>
                <c:ptCount val="1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</c:numCache>
            </c:numRef>
          </c:yVal>
          <c:smooth val="0"/>
        </c:ser>
        <c:ser>
          <c:idx val="2"/>
          <c:order val="1"/>
          <c:tx>
            <c:v>Extrapolado (-)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2716-2-0027'!$A$3:$A$125</c:f>
              <c:strCache>
                <c:ptCount val="123"/>
                <c:pt idx="0">
                  <c:v>34411</c:v>
                </c:pt>
                <c:pt idx="1">
                  <c:v>34508</c:v>
                </c:pt>
                <c:pt idx="2">
                  <c:v>34614</c:v>
                </c:pt>
                <c:pt idx="3">
                  <c:v>34673</c:v>
                </c:pt>
                <c:pt idx="4">
                  <c:v>34753</c:v>
                </c:pt>
                <c:pt idx="5">
                  <c:v>34845</c:v>
                </c:pt>
                <c:pt idx="6">
                  <c:v>34907</c:v>
                </c:pt>
                <c:pt idx="7">
                  <c:v>34962</c:v>
                </c:pt>
                <c:pt idx="8">
                  <c:v>35003</c:v>
                </c:pt>
                <c:pt idx="9">
                  <c:v>35060</c:v>
                </c:pt>
                <c:pt idx="10">
                  <c:v>35111</c:v>
                </c:pt>
                <c:pt idx="11">
                  <c:v>35171</c:v>
                </c:pt>
                <c:pt idx="12">
                  <c:v>35234</c:v>
                </c:pt>
                <c:pt idx="13">
                  <c:v>35307</c:v>
                </c:pt>
                <c:pt idx="14">
                  <c:v>35360</c:v>
                </c:pt>
                <c:pt idx="15">
                  <c:v>35444</c:v>
                </c:pt>
                <c:pt idx="16">
                  <c:v>35507</c:v>
                </c:pt>
                <c:pt idx="17">
                  <c:v>35590</c:v>
                </c:pt>
                <c:pt idx="18">
                  <c:v>35650</c:v>
                </c:pt>
                <c:pt idx="19">
                  <c:v>35725</c:v>
                </c:pt>
                <c:pt idx="20">
                  <c:v>35790</c:v>
                </c:pt>
                <c:pt idx="21">
                  <c:v>35839</c:v>
                </c:pt>
                <c:pt idx="22">
                  <c:v>35893</c:v>
                </c:pt>
                <c:pt idx="23">
                  <c:v>35970</c:v>
                </c:pt>
                <c:pt idx="24">
                  <c:v>36045</c:v>
                </c:pt>
                <c:pt idx="25">
                  <c:v>36103</c:v>
                </c:pt>
                <c:pt idx="26">
                  <c:v>36151</c:v>
                </c:pt>
                <c:pt idx="27">
                  <c:v>36214</c:v>
                </c:pt>
                <c:pt idx="28">
                  <c:v>36315</c:v>
                </c:pt>
                <c:pt idx="29">
                  <c:v>36382</c:v>
                </c:pt>
                <c:pt idx="30">
                  <c:v>36427</c:v>
                </c:pt>
                <c:pt idx="31">
                  <c:v>36474</c:v>
                </c:pt>
                <c:pt idx="32">
                  <c:v>36523</c:v>
                </c:pt>
                <c:pt idx="33">
                  <c:v>36559</c:v>
                </c:pt>
                <c:pt idx="34">
                  <c:v>36635.552083333336</c:v>
                </c:pt>
                <c:pt idx="35">
                  <c:v>36739</c:v>
                </c:pt>
                <c:pt idx="36">
                  <c:v>36799</c:v>
                </c:pt>
                <c:pt idx="37">
                  <c:v>36852</c:v>
                </c:pt>
                <c:pt idx="38">
                  <c:v>36920</c:v>
                </c:pt>
                <c:pt idx="39">
                  <c:v>36955</c:v>
                </c:pt>
                <c:pt idx="40">
                  <c:v>37030</c:v>
                </c:pt>
                <c:pt idx="41">
                  <c:v>37088</c:v>
                </c:pt>
                <c:pt idx="42">
                  <c:v>37142</c:v>
                </c:pt>
                <c:pt idx="43">
                  <c:v>37214</c:v>
                </c:pt>
                <c:pt idx="44">
                  <c:v>37231.375</c:v>
                </c:pt>
                <c:pt idx="45">
                  <c:v>37277.385416666664</c:v>
                </c:pt>
                <c:pt idx="46">
                  <c:v>37301.38333333333</c:v>
                </c:pt>
                <c:pt idx="47">
                  <c:v>37335.416666666664</c:v>
                </c:pt>
                <c:pt idx="48">
                  <c:v>37364.489583333336</c:v>
                </c:pt>
                <c:pt idx="49">
                  <c:v>37393.72986111111</c:v>
                </c:pt>
                <c:pt idx="50">
                  <c:v>37425.88888888889</c:v>
                </c:pt>
                <c:pt idx="51">
                  <c:v>37454.538194444445</c:v>
                </c:pt>
                <c:pt idx="52">
                  <c:v>37481.833333333336</c:v>
                </c:pt>
                <c:pt idx="53">
                  <c:v>37509.49652777778</c:v>
                </c:pt>
                <c:pt idx="54">
                  <c:v>37545.46875</c:v>
                </c:pt>
                <c:pt idx="55">
                  <c:v>37575.614583333336</c:v>
                </c:pt>
                <c:pt idx="56">
                  <c:v>37602.649305555555</c:v>
                </c:pt>
                <c:pt idx="57">
                  <c:v>37640.53958333333</c:v>
                </c:pt>
                <c:pt idx="58">
                  <c:v>37678.510416666664</c:v>
                </c:pt>
                <c:pt idx="59">
                  <c:v>37702.520833333336</c:v>
                </c:pt>
                <c:pt idx="60">
                  <c:v>37739.82638888889</c:v>
                </c:pt>
                <c:pt idx="61">
                  <c:v>37763.50347222222</c:v>
                </c:pt>
                <c:pt idx="62">
                  <c:v>37785.50347222222</c:v>
                </c:pt>
                <c:pt idx="63">
                  <c:v>37814.51388888889</c:v>
                </c:pt>
                <c:pt idx="64">
                  <c:v>37911.538194444445</c:v>
                </c:pt>
                <c:pt idx="65">
                  <c:v>37939.5</c:v>
                </c:pt>
                <c:pt idx="66">
                  <c:v>37961.48263888889</c:v>
                </c:pt>
                <c:pt idx="67">
                  <c:v>38004.5</c:v>
                </c:pt>
                <c:pt idx="68">
                  <c:v>38031.5</c:v>
                </c:pt>
                <c:pt idx="69">
                  <c:v>38059.48611111111</c:v>
                </c:pt>
                <c:pt idx="70">
                  <c:v>38085.458333333336</c:v>
                </c:pt>
                <c:pt idx="71">
                  <c:v>38150.461805555555</c:v>
                </c:pt>
                <c:pt idx="72">
                  <c:v>38178.479166666664</c:v>
                </c:pt>
                <c:pt idx="73">
                  <c:v>38211.4375</c:v>
                </c:pt>
                <c:pt idx="74">
                  <c:v>38241.479166666664</c:v>
                </c:pt>
                <c:pt idx="75">
                  <c:v>38324.4375</c:v>
                </c:pt>
                <c:pt idx="76">
                  <c:v>38359.47222222222</c:v>
                </c:pt>
                <c:pt idx="77">
                  <c:v>38395.47222222222</c:v>
                </c:pt>
                <c:pt idx="78">
                  <c:v>38423.46527777778</c:v>
                </c:pt>
                <c:pt idx="79">
                  <c:v>38451.520833333336</c:v>
                </c:pt>
                <c:pt idx="80">
                  <c:v>38479.49652777778</c:v>
                </c:pt>
                <c:pt idx="81">
                  <c:v>38542.48263888889</c:v>
                </c:pt>
                <c:pt idx="82">
                  <c:v>38576.77222222222</c:v>
                </c:pt>
                <c:pt idx="83">
                  <c:v>38605.532638888886</c:v>
                </c:pt>
                <c:pt idx="84">
                  <c:v>38633.49652777778</c:v>
                </c:pt>
                <c:pt idx="85">
                  <c:v>38661.50347222222</c:v>
                </c:pt>
                <c:pt idx="86">
                  <c:v>38690.501388888886</c:v>
                </c:pt>
                <c:pt idx="87">
                  <c:v>38731.520833333336</c:v>
                </c:pt>
                <c:pt idx="88">
                  <c:v>38758.48611111111</c:v>
                </c:pt>
                <c:pt idx="89">
                  <c:v>38787.50555555556</c:v>
                </c:pt>
                <c:pt idx="90">
                  <c:v>38815.42916666667</c:v>
                </c:pt>
                <c:pt idx="91">
                  <c:v>38878.49652777778</c:v>
                </c:pt>
                <c:pt idx="92">
                  <c:v>38968.75</c:v>
                </c:pt>
                <c:pt idx="93">
                  <c:v>39011.46875</c:v>
                </c:pt>
                <c:pt idx="94">
                  <c:v>39033.46388888889</c:v>
                </c:pt>
                <c:pt idx="95">
                  <c:v>39103.46527777778</c:v>
                </c:pt>
                <c:pt idx="96">
                  <c:v>39215.4375</c:v>
                </c:pt>
                <c:pt idx="97">
                  <c:v>39271.464583333334</c:v>
                </c:pt>
                <c:pt idx="98">
                  <c:v>39341.42013888889</c:v>
                </c:pt>
                <c:pt idx="99">
                  <c:v>39402.45486111111</c:v>
                </c:pt>
                <c:pt idx="100">
                  <c:v>39495.45277777778</c:v>
                </c:pt>
                <c:pt idx="101">
                  <c:v>39521.458333333336</c:v>
                </c:pt>
                <c:pt idx="102">
                  <c:v>39550.770833333336</c:v>
                </c:pt>
                <c:pt idx="103">
                  <c:v>39619.58125</c:v>
                </c:pt>
                <c:pt idx="104">
                  <c:v>39680.791666666664</c:v>
                </c:pt>
                <c:pt idx="105">
                  <c:v>39710.77638888889</c:v>
                </c:pt>
                <c:pt idx="106">
                  <c:v>39795.635416666664</c:v>
                </c:pt>
                <c:pt idx="107">
                  <c:v>39837.46944444445</c:v>
                </c:pt>
                <c:pt idx="108">
                  <c:v>39885.80416666667</c:v>
                </c:pt>
                <c:pt idx="109">
                  <c:v>39914.478472222225</c:v>
                </c:pt>
                <c:pt idx="110">
                  <c:v>39948.77847222222</c:v>
                </c:pt>
                <c:pt idx="111">
                  <c:v>40006.52777777778</c:v>
                </c:pt>
                <c:pt idx="112">
                  <c:v>40077.78472222222</c:v>
                </c:pt>
                <c:pt idx="113">
                  <c:v>40102.75625</c:v>
                </c:pt>
                <c:pt idx="114">
                  <c:v>40132.569444444445</c:v>
                </c:pt>
                <c:pt idx="115">
                  <c:v>40160.59375</c:v>
                </c:pt>
                <c:pt idx="116">
                  <c:v>40200.614583333336</c:v>
                </c:pt>
                <c:pt idx="117">
                  <c:v>40233.50277777778</c:v>
                </c:pt>
                <c:pt idx="118">
                  <c:v>40283.836805555555</c:v>
                </c:pt>
                <c:pt idx="119">
                  <c:v>40350.5625</c:v>
                </c:pt>
                <c:pt idx="120">
                  <c:v>40382.73472222222</c:v>
                </c:pt>
                <c:pt idx="121">
                  <c:v>40407.46111111111</c:v>
                </c:pt>
                <c:pt idx="122">
                  <c:v>40437.82777777778</c:v>
                </c:pt>
              </c:strCache>
            </c:strRef>
          </c:xVal>
          <c:yVal>
            <c:numRef>
              <c:f>'PA 2716-2-0027'!$R$3:$R$125</c:f>
              <c:numCache>
                <c:ptCount val="1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</c:numCache>
            </c:numRef>
          </c:yVal>
          <c:smooth val="0"/>
        </c:ser>
        <c:ser>
          <c:idx val="3"/>
          <c:order val="2"/>
          <c:tx>
            <c:v>Automáticas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2716-2-0027'!$A$3:$A$125</c:f>
              <c:strCache>
                <c:ptCount val="123"/>
                <c:pt idx="0">
                  <c:v>34411</c:v>
                </c:pt>
                <c:pt idx="1">
                  <c:v>34508</c:v>
                </c:pt>
                <c:pt idx="2">
                  <c:v>34614</c:v>
                </c:pt>
                <c:pt idx="3">
                  <c:v>34673</c:v>
                </c:pt>
                <c:pt idx="4">
                  <c:v>34753</c:v>
                </c:pt>
                <c:pt idx="5">
                  <c:v>34845</c:v>
                </c:pt>
                <c:pt idx="6">
                  <c:v>34907</c:v>
                </c:pt>
                <c:pt idx="7">
                  <c:v>34962</c:v>
                </c:pt>
                <c:pt idx="8">
                  <c:v>35003</c:v>
                </c:pt>
                <c:pt idx="9">
                  <c:v>35060</c:v>
                </c:pt>
                <c:pt idx="10">
                  <c:v>35111</c:v>
                </c:pt>
                <c:pt idx="11">
                  <c:v>35171</c:v>
                </c:pt>
                <c:pt idx="12">
                  <c:v>35234</c:v>
                </c:pt>
                <c:pt idx="13">
                  <c:v>35307</c:v>
                </c:pt>
                <c:pt idx="14">
                  <c:v>35360</c:v>
                </c:pt>
                <c:pt idx="15">
                  <c:v>35444</c:v>
                </c:pt>
                <c:pt idx="16">
                  <c:v>35507</c:v>
                </c:pt>
                <c:pt idx="17">
                  <c:v>35590</c:v>
                </c:pt>
                <c:pt idx="18">
                  <c:v>35650</c:v>
                </c:pt>
                <c:pt idx="19">
                  <c:v>35725</c:v>
                </c:pt>
                <c:pt idx="20">
                  <c:v>35790</c:v>
                </c:pt>
                <c:pt idx="21">
                  <c:v>35839</c:v>
                </c:pt>
                <c:pt idx="22">
                  <c:v>35893</c:v>
                </c:pt>
                <c:pt idx="23">
                  <c:v>35970</c:v>
                </c:pt>
                <c:pt idx="24">
                  <c:v>36045</c:v>
                </c:pt>
                <c:pt idx="25">
                  <c:v>36103</c:v>
                </c:pt>
                <c:pt idx="26">
                  <c:v>36151</c:v>
                </c:pt>
                <c:pt idx="27">
                  <c:v>36214</c:v>
                </c:pt>
                <c:pt idx="28">
                  <c:v>36315</c:v>
                </c:pt>
                <c:pt idx="29">
                  <c:v>36382</c:v>
                </c:pt>
                <c:pt idx="30">
                  <c:v>36427</c:v>
                </c:pt>
                <c:pt idx="31">
                  <c:v>36474</c:v>
                </c:pt>
                <c:pt idx="32">
                  <c:v>36523</c:v>
                </c:pt>
                <c:pt idx="33">
                  <c:v>36559</c:v>
                </c:pt>
                <c:pt idx="34">
                  <c:v>36635.552083333336</c:v>
                </c:pt>
                <c:pt idx="35">
                  <c:v>36739</c:v>
                </c:pt>
                <c:pt idx="36">
                  <c:v>36799</c:v>
                </c:pt>
                <c:pt idx="37">
                  <c:v>36852</c:v>
                </c:pt>
                <c:pt idx="38">
                  <c:v>36920</c:v>
                </c:pt>
                <c:pt idx="39">
                  <c:v>36955</c:v>
                </c:pt>
                <c:pt idx="40">
                  <c:v>37030</c:v>
                </c:pt>
                <c:pt idx="41">
                  <c:v>37088</c:v>
                </c:pt>
                <c:pt idx="42">
                  <c:v>37142</c:v>
                </c:pt>
                <c:pt idx="43">
                  <c:v>37214</c:v>
                </c:pt>
                <c:pt idx="44">
                  <c:v>37231.375</c:v>
                </c:pt>
                <c:pt idx="45">
                  <c:v>37277.385416666664</c:v>
                </c:pt>
                <c:pt idx="46">
                  <c:v>37301.38333333333</c:v>
                </c:pt>
                <c:pt idx="47">
                  <c:v>37335.416666666664</c:v>
                </c:pt>
                <c:pt idx="48">
                  <c:v>37364.489583333336</c:v>
                </c:pt>
                <c:pt idx="49">
                  <c:v>37393.72986111111</c:v>
                </c:pt>
                <c:pt idx="50">
                  <c:v>37425.88888888889</c:v>
                </c:pt>
                <c:pt idx="51">
                  <c:v>37454.538194444445</c:v>
                </c:pt>
                <c:pt idx="52">
                  <c:v>37481.833333333336</c:v>
                </c:pt>
                <c:pt idx="53">
                  <c:v>37509.49652777778</c:v>
                </c:pt>
                <c:pt idx="54">
                  <c:v>37545.46875</c:v>
                </c:pt>
                <c:pt idx="55">
                  <c:v>37575.614583333336</c:v>
                </c:pt>
                <c:pt idx="56">
                  <c:v>37602.649305555555</c:v>
                </c:pt>
                <c:pt idx="57">
                  <c:v>37640.53958333333</c:v>
                </c:pt>
                <c:pt idx="58">
                  <c:v>37678.510416666664</c:v>
                </c:pt>
                <c:pt idx="59">
                  <c:v>37702.520833333336</c:v>
                </c:pt>
                <c:pt idx="60">
                  <c:v>37739.82638888889</c:v>
                </c:pt>
                <c:pt idx="61">
                  <c:v>37763.50347222222</c:v>
                </c:pt>
                <c:pt idx="62">
                  <c:v>37785.50347222222</c:v>
                </c:pt>
                <c:pt idx="63">
                  <c:v>37814.51388888889</c:v>
                </c:pt>
                <c:pt idx="64">
                  <c:v>37911.538194444445</c:v>
                </c:pt>
                <c:pt idx="65">
                  <c:v>37939.5</c:v>
                </c:pt>
                <c:pt idx="66">
                  <c:v>37961.48263888889</c:v>
                </c:pt>
                <c:pt idx="67">
                  <c:v>38004.5</c:v>
                </c:pt>
                <c:pt idx="68">
                  <c:v>38031.5</c:v>
                </c:pt>
                <c:pt idx="69">
                  <c:v>38059.48611111111</c:v>
                </c:pt>
                <c:pt idx="70">
                  <c:v>38085.458333333336</c:v>
                </c:pt>
                <c:pt idx="71">
                  <c:v>38150.461805555555</c:v>
                </c:pt>
                <c:pt idx="72">
                  <c:v>38178.479166666664</c:v>
                </c:pt>
                <c:pt idx="73">
                  <c:v>38211.4375</c:v>
                </c:pt>
                <c:pt idx="74">
                  <c:v>38241.479166666664</c:v>
                </c:pt>
                <c:pt idx="75">
                  <c:v>38324.4375</c:v>
                </c:pt>
                <c:pt idx="76">
                  <c:v>38359.47222222222</c:v>
                </c:pt>
                <c:pt idx="77">
                  <c:v>38395.47222222222</c:v>
                </c:pt>
                <c:pt idx="78">
                  <c:v>38423.46527777778</c:v>
                </c:pt>
                <c:pt idx="79">
                  <c:v>38451.520833333336</c:v>
                </c:pt>
                <c:pt idx="80">
                  <c:v>38479.49652777778</c:v>
                </c:pt>
                <c:pt idx="81">
                  <c:v>38542.48263888889</c:v>
                </c:pt>
                <c:pt idx="82">
                  <c:v>38576.77222222222</c:v>
                </c:pt>
                <c:pt idx="83">
                  <c:v>38605.532638888886</c:v>
                </c:pt>
                <c:pt idx="84">
                  <c:v>38633.49652777778</c:v>
                </c:pt>
                <c:pt idx="85">
                  <c:v>38661.50347222222</c:v>
                </c:pt>
                <c:pt idx="86">
                  <c:v>38690.501388888886</c:v>
                </c:pt>
                <c:pt idx="87">
                  <c:v>38731.520833333336</c:v>
                </c:pt>
                <c:pt idx="88">
                  <c:v>38758.48611111111</c:v>
                </c:pt>
                <c:pt idx="89">
                  <c:v>38787.50555555556</c:v>
                </c:pt>
                <c:pt idx="90">
                  <c:v>38815.42916666667</c:v>
                </c:pt>
                <c:pt idx="91">
                  <c:v>38878.49652777778</c:v>
                </c:pt>
                <c:pt idx="92">
                  <c:v>38968.75</c:v>
                </c:pt>
                <c:pt idx="93">
                  <c:v>39011.46875</c:v>
                </c:pt>
                <c:pt idx="94">
                  <c:v>39033.46388888889</c:v>
                </c:pt>
                <c:pt idx="95">
                  <c:v>39103.46527777778</c:v>
                </c:pt>
                <c:pt idx="96">
                  <c:v>39215.4375</c:v>
                </c:pt>
                <c:pt idx="97">
                  <c:v>39271.464583333334</c:v>
                </c:pt>
                <c:pt idx="98">
                  <c:v>39341.42013888889</c:v>
                </c:pt>
                <c:pt idx="99">
                  <c:v>39402.45486111111</c:v>
                </c:pt>
                <c:pt idx="100">
                  <c:v>39495.45277777778</c:v>
                </c:pt>
                <c:pt idx="101">
                  <c:v>39521.458333333336</c:v>
                </c:pt>
                <c:pt idx="102">
                  <c:v>39550.770833333336</c:v>
                </c:pt>
                <c:pt idx="103">
                  <c:v>39619.58125</c:v>
                </c:pt>
                <c:pt idx="104">
                  <c:v>39680.791666666664</c:v>
                </c:pt>
                <c:pt idx="105">
                  <c:v>39710.77638888889</c:v>
                </c:pt>
                <c:pt idx="106">
                  <c:v>39795.635416666664</c:v>
                </c:pt>
                <c:pt idx="107">
                  <c:v>39837.46944444445</c:v>
                </c:pt>
                <c:pt idx="108">
                  <c:v>39885.80416666667</c:v>
                </c:pt>
                <c:pt idx="109">
                  <c:v>39914.478472222225</c:v>
                </c:pt>
                <c:pt idx="110">
                  <c:v>39948.77847222222</c:v>
                </c:pt>
                <c:pt idx="111">
                  <c:v>40006.52777777778</c:v>
                </c:pt>
                <c:pt idx="112">
                  <c:v>40077.78472222222</c:v>
                </c:pt>
                <c:pt idx="113">
                  <c:v>40102.75625</c:v>
                </c:pt>
                <c:pt idx="114">
                  <c:v>40132.569444444445</c:v>
                </c:pt>
                <c:pt idx="115">
                  <c:v>40160.59375</c:v>
                </c:pt>
                <c:pt idx="116">
                  <c:v>40200.614583333336</c:v>
                </c:pt>
                <c:pt idx="117">
                  <c:v>40233.50277777778</c:v>
                </c:pt>
                <c:pt idx="118">
                  <c:v>40283.836805555555</c:v>
                </c:pt>
                <c:pt idx="119">
                  <c:v>40350.5625</c:v>
                </c:pt>
                <c:pt idx="120">
                  <c:v>40382.73472222222</c:v>
                </c:pt>
                <c:pt idx="121">
                  <c:v>40407.46111111111</c:v>
                </c:pt>
                <c:pt idx="122">
                  <c:v>40437.82777777778</c:v>
                </c:pt>
              </c:strCache>
            </c:strRef>
          </c:xVal>
          <c:yVal>
            <c:numRef>
              <c:f>'PA 2716-2-0027'!$S$3:$S$125</c:f>
              <c:numCache>
                <c:ptCount val="12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</c:numCache>
            </c:numRef>
          </c:yVal>
          <c:smooth val="0"/>
        </c:ser>
        <c:ser>
          <c:idx val="0"/>
          <c:order val="3"/>
          <c:tx>
            <c:v>Nivel estático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'PA 2716-2-0027'!$A$3:$A$125</c:f>
              <c:strCache>
                <c:ptCount val="123"/>
                <c:pt idx="0">
                  <c:v>34411</c:v>
                </c:pt>
                <c:pt idx="1">
                  <c:v>34508</c:v>
                </c:pt>
                <c:pt idx="2">
                  <c:v>34614</c:v>
                </c:pt>
                <c:pt idx="3">
                  <c:v>34673</c:v>
                </c:pt>
                <c:pt idx="4">
                  <c:v>34753</c:v>
                </c:pt>
                <c:pt idx="5">
                  <c:v>34845</c:v>
                </c:pt>
                <c:pt idx="6">
                  <c:v>34907</c:v>
                </c:pt>
                <c:pt idx="7">
                  <c:v>34962</c:v>
                </c:pt>
                <c:pt idx="8">
                  <c:v>35003</c:v>
                </c:pt>
                <c:pt idx="9">
                  <c:v>35060</c:v>
                </c:pt>
                <c:pt idx="10">
                  <c:v>35111</c:v>
                </c:pt>
                <c:pt idx="11">
                  <c:v>35171</c:v>
                </c:pt>
                <c:pt idx="12">
                  <c:v>35234</c:v>
                </c:pt>
                <c:pt idx="13">
                  <c:v>35307</c:v>
                </c:pt>
                <c:pt idx="14">
                  <c:v>35360</c:v>
                </c:pt>
                <c:pt idx="15">
                  <c:v>35444</c:v>
                </c:pt>
                <c:pt idx="16">
                  <c:v>35507</c:v>
                </c:pt>
                <c:pt idx="17">
                  <c:v>35590</c:v>
                </c:pt>
                <c:pt idx="18">
                  <c:v>35650</c:v>
                </c:pt>
                <c:pt idx="19">
                  <c:v>35725</c:v>
                </c:pt>
                <c:pt idx="20">
                  <c:v>35790</c:v>
                </c:pt>
                <c:pt idx="21">
                  <c:v>35839</c:v>
                </c:pt>
                <c:pt idx="22">
                  <c:v>35893</c:v>
                </c:pt>
                <c:pt idx="23">
                  <c:v>35970</c:v>
                </c:pt>
                <c:pt idx="24">
                  <c:v>36045</c:v>
                </c:pt>
                <c:pt idx="25">
                  <c:v>36103</c:v>
                </c:pt>
                <c:pt idx="26">
                  <c:v>36151</c:v>
                </c:pt>
                <c:pt idx="27">
                  <c:v>36214</c:v>
                </c:pt>
                <c:pt idx="28">
                  <c:v>36315</c:v>
                </c:pt>
                <c:pt idx="29">
                  <c:v>36382</c:v>
                </c:pt>
                <c:pt idx="30">
                  <c:v>36427</c:v>
                </c:pt>
                <c:pt idx="31">
                  <c:v>36474</c:v>
                </c:pt>
                <c:pt idx="32">
                  <c:v>36523</c:v>
                </c:pt>
                <c:pt idx="33">
                  <c:v>36559</c:v>
                </c:pt>
                <c:pt idx="34">
                  <c:v>36635.552083333336</c:v>
                </c:pt>
                <c:pt idx="35">
                  <c:v>36739</c:v>
                </c:pt>
                <c:pt idx="36">
                  <c:v>36799</c:v>
                </c:pt>
                <c:pt idx="37">
                  <c:v>36852</c:v>
                </c:pt>
                <c:pt idx="38">
                  <c:v>36920</c:v>
                </c:pt>
                <c:pt idx="39">
                  <c:v>36955</c:v>
                </c:pt>
                <c:pt idx="40">
                  <c:v>37030</c:v>
                </c:pt>
                <c:pt idx="41">
                  <c:v>37088</c:v>
                </c:pt>
                <c:pt idx="42">
                  <c:v>37142</c:v>
                </c:pt>
                <c:pt idx="43">
                  <c:v>37214</c:v>
                </c:pt>
                <c:pt idx="44">
                  <c:v>37231.375</c:v>
                </c:pt>
                <c:pt idx="45">
                  <c:v>37277.385416666664</c:v>
                </c:pt>
                <c:pt idx="46">
                  <c:v>37301.38333333333</c:v>
                </c:pt>
                <c:pt idx="47">
                  <c:v>37335.416666666664</c:v>
                </c:pt>
                <c:pt idx="48">
                  <c:v>37364.489583333336</c:v>
                </c:pt>
                <c:pt idx="49">
                  <c:v>37393.72986111111</c:v>
                </c:pt>
                <c:pt idx="50">
                  <c:v>37425.88888888889</c:v>
                </c:pt>
                <c:pt idx="51">
                  <c:v>37454.538194444445</c:v>
                </c:pt>
                <c:pt idx="52">
                  <c:v>37481.833333333336</c:v>
                </c:pt>
                <c:pt idx="53">
                  <c:v>37509.49652777778</c:v>
                </c:pt>
                <c:pt idx="54">
                  <c:v>37545.46875</c:v>
                </c:pt>
                <c:pt idx="55">
                  <c:v>37575.614583333336</c:v>
                </c:pt>
                <c:pt idx="56">
                  <c:v>37602.649305555555</c:v>
                </c:pt>
                <c:pt idx="57">
                  <c:v>37640.53958333333</c:v>
                </c:pt>
                <c:pt idx="58">
                  <c:v>37678.510416666664</c:v>
                </c:pt>
                <c:pt idx="59">
                  <c:v>37702.520833333336</c:v>
                </c:pt>
                <c:pt idx="60">
                  <c:v>37739.82638888889</c:v>
                </c:pt>
                <c:pt idx="61">
                  <c:v>37763.50347222222</c:v>
                </c:pt>
                <c:pt idx="62">
                  <c:v>37785.50347222222</c:v>
                </c:pt>
                <c:pt idx="63">
                  <c:v>37814.51388888889</c:v>
                </c:pt>
                <c:pt idx="64">
                  <c:v>37911.538194444445</c:v>
                </c:pt>
                <c:pt idx="65">
                  <c:v>37939.5</c:v>
                </c:pt>
                <c:pt idx="66">
                  <c:v>37961.48263888889</c:v>
                </c:pt>
                <c:pt idx="67">
                  <c:v>38004.5</c:v>
                </c:pt>
                <c:pt idx="68">
                  <c:v>38031.5</c:v>
                </c:pt>
                <c:pt idx="69">
                  <c:v>38059.48611111111</c:v>
                </c:pt>
                <c:pt idx="70">
                  <c:v>38085.458333333336</c:v>
                </c:pt>
                <c:pt idx="71">
                  <c:v>38150.461805555555</c:v>
                </c:pt>
                <c:pt idx="72">
                  <c:v>38178.479166666664</c:v>
                </c:pt>
                <c:pt idx="73">
                  <c:v>38211.4375</c:v>
                </c:pt>
                <c:pt idx="74">
                  <c:v>38241.479166666664</c:v>
                </c:pt>
                <c:pt idx="75">
                  <c:v>38324.4375</c:v>
                </c:pt>
                <c:pt idx="76">
                  <c:v>38359.47222222222</c:v>
                </c:pt>
                <c:pt idx="77">
                  <c:v>38395.47222222222</c:v>
                </c:pt>
                <c:pt idx="78">
                  <c:v>38423.46527777778</c:v>
                </c:pt>
                <c:pt idx="79">
                  <c:v>38451.520833333336</c:v>
                </c:pt>
                <c:pt idx="80">
                  <c:v>38479.49652777778</c:v>
                </c:pt>
                <c:pt idx="81">
                  <c:v>38542.48263888889</c:v>
                </c:pt>
                <c:pt idx="82">
                  <c:v>38576.77222222222</c:v>
                </c:pt>
                <c:pt idx="83">
                  <c:v>38605.532638888886</c:v>
                </c:pt>
                <c:pt idx="84">
                  <c:v>38633.49652777778</c:v>
                </c:pt>
                <c:pt idx="85">
                  <c:v>38661.50347222222</c:v>
                </c:pt>
                <c:pt idx="86">
                  <c:v>38690.501388888886</c:v>
                </c:pt>
                <c:pt idx="87">
                  <c:v>38731.520833333336</c:v>
                </c:pt>
                <c:pt idx="88">
                  <c:v>38758.48611111111</c:v>
                </c:pt>
                <c:pt idx="89">
                  <c:v>38787.50555555556</c:v>
                </c:pt>
                <c:pt idx="90">
                  <c:v>38815.42916666667</c:v>
                </c:pt>
                <c:pt idx="91">
                  <c:v>38878.49652777778</c:v>
                </c:pt>
                <c:pt idx="92">
                  <c:v>38968.75</c:v>
                </c:pt>
                <c:pt idx="93">
                  <c:v>39011.46875</c:v>
                </c:pt>
                <c:pt idx="94">
                  <c:v>39033.46388888889</c:v>
                </c:pt>
                <c:pt idx="95">
                  <c:v>39103.46527777778</c:v>
                </c:pt>
                <c:pt idx="96">
                  <c:v>39215.4375</c:v>
                </c:pt>
                <c:pt idx="97">
                  <c:v>39271.464583333334</c:v>
                </c:pt>
                <c:pt idx="98">
                  <c:v>39341.42013888889</c:v>
                </c:pt>
                <c:pt idx="99">
                  <c:v>39402.45486111111</c:v>
                </c:pt>
                <c:pt idx="100">
                  <c:v>39495.45277777778</c:v>
                </c:pt>
                <c:pt idx="101">
                  <c:v>39521.458333333336</c:v>
                </c:pt>
                <c:pt idx="102">
                  <c:v>39550.770833333336</c:v>
                </c:pt>
                <c:pt idx="103">
                  <c:v>39619.58125</c:v>
                </c:pt>
                <c:pt idx="104">
                  <c:v>39680.791666666664</c:v>
                </c:pt>
                <c:pt idx="105">
                  <c:v>39710.77638888889</c:v>
                </c:pt>
                <c:pt idx="106">
                  <c:v>39795.635416666664</c:v>
                </c:pt>
                <c:pt idx="107">
                  <c:v>39837.46944444445</c:v>
                </c:pt>
                <c:pt idx="108">
                  <c:v>39885.80416666667</c:v>
                </c:pt>
                <c:pt idx="109">
                  <c:v>39914.478472222225</c:v>
                </c:pt>
                <c:pt idx="110">
                  <c:v>39948.77847222222</c:v>
                </c:pt>
                <c:pt idx="111">
                  <c:v>40006.52777777778</c:v>
                </c:pt>
                <c:pt idx="112">
                  <c:v>40077.78472222222</c:v>
                </c:pt>
                <c:pt idx="113">
                  <c:v>40102.75625</c:v>
                </c:pt>
                <c:pt idx="114">
                  <c:v>40132.569444444445</c:v>
                </c:pt>
                <c:pt idx="115">
                  <c:v>40160.59375</c:v>
                </c:pt>
                <c:pt idx="116">
                  <c:v>40200.614583333336</c:v>
                </c:pt>
                <c:pt idx="117">
                  <c:v>40233.50277777778</c:v>
                </c:pt>
                <c:pt idx="118">
                  <c:v>40283.836805555555</c:v>
                </c:pt>
                <c:pt idx="119">
                  <c:v>40350.5625</c:v>
                </c:pt>
                <c:pt idx="120">
                  <c:v>40382.73472222222</c:v>
                </c:pt>
                <c:pt idx="121">
                  <c:v>40407.46111111111</c:v>
                </c:pt>
                <c:pt idx="122">
                  <c:v>40437.82777777778</c:v>
                </c:pt>
              </c:strCache>
            </c:strRef>
          </c:xVal>
          <c:yVal>
            <c:numRef>
              <c:f>'PA 2716-2-0027'!$P$3:$P$125</c:f>
              <c:numCache>
                <c:ptCount val="123"/>
                <c:pt idx="0">
                  <c:v>420.87</c:v>
                </c:pt>
                <c:pt idx="1">
                  <c:v>420.55</c:v>
                </c:pt>
                <c:pt idx="2">
                  <c:v>419.65</c:v>
                </c:pt>
                <c:pt idx="3">
                  <c:v>421.71</c:v>
                </c:pt>
                <c:pt idx="4">
                  <c:v>421.87</c:v>
                </c:pt>
                <c:pt idx="5">
                  <c:v>420.22</c:v>
                </c:pt>
                <c:pt idx="6">
                  <c:v>420.96</c:v>
                </c:pt>
                <c:pt idx="7">
                  <c:v>420.43</c:v>
                </c:pt>
                <c:pt idx="8">
                  <c:v>421.08</c:v>
                </c:pt>
                <c:pt idx="9">
                  <c:v>421.11</c:v>
                </c:pt>
                <c:pt idx="10">
                  <c:v>420.93</c:v>
                </c:pt>
                <c:pt idx="11">
                  <c:v>421.12</c:v>
                </c:pt>
                <c:pt idx="12">
                  <c:v>420.59</c:v>
                </c:pt>
                <c:pt idx="13">
                  <c:v>420.12</c:v>
                </c:pt>
                <c:pt idx="14">
                  <c:v>419.9</c:v>
                </c:pt>
                <c:pt idx="15">
                  <c:v>419.79</c:v>
                </c:pt>
                <c:pt idx="16">
                  <c:v>421.28</c:v>
                </c:pt>
                <c:pt idx="17">
                  <c:v>421.88</c:v>
                </c:pt>
                <c:pt idx="18">
                  <c:v>422.19</c:v>
                </c:pt>
                <c:pt idx="19">
                  <c:v>422.35</c:v>
                </c:pt>
                <c:pt idx="20">
                  <c:v>422.14</c:v>
                </c:pt>
                <c:pt idx="21">
                  <c:v>423.02</c:v>
                </c:pt>
                <c:pt idx="22">
                  <c:v>423.04</c:v>
                </c:pt>
                <c:pt idx="23">
                  <c:v>422.22</c:v>
                </c:pt>
                <c:pt idx="24">
                  <c:v>421.92</c:v>
                </c:pt>
                <c:pt idx="25">
                  <c:v>422.23</c:v>
                </c:pt>
                <c:pt idx="26">
                  <c:v>421.87</c:v>
                </c:pt>
                <c:pt idx="27">
                  <c:v>421.74</c:v>
                </c:pt>
                <c:pt idx="28">
                  <c:v>421.18</c:v>
                </c:pt>
                <c:pt idx="29">
                  <c:v>420.42</c:v>
                </c:pt>
                <c:pt idx="30">
                  <c:v>420.91</c:v>
                </c:pt>
                <c:pt idx="31">
                  <c:v>421.08</c:v>
                </c:pt>
                <c:pt idx="32">
                  <c:v>421.05</c:v>
                </c:pt>
                <c:pt idx="33">
                  <c:v>420.85</c:v>
                </c:pt>
                <c:pt idx="34">
                  <c:v>420.77</c:v>
                </c:pt>
                <c:pt idx="35">
                  <c:v>420.44</c:v>
                </c:pt>
                <c:pt idx="36">
                  <c:v>420.59</c:v>
                </c:pt>
                <c:pt idx="37">
                  <c:v>420.57</c:v>
                </c:pt>
                <c:pt idx="38">
                  <c:v>420.46</c:v>
                </c:pt>
                <c:pt idx="39">
                  <c:v>420.36</c:v>
                </c:pt>
                <c:pt idx="40">
                  <c:v>420.23</c:v>
                </c:pt>
                <c:pt idx="41">
                  <c:v>420.23</c:v>
                </c:pt>
                <c:pt idx="42">
                  <c:v>420.05</c:v>
                </c:pt>
                <c:pt idx="43">
                  <c:v>419.99</c:v>
                </c:pt>
                <c:pt idx="44">
                  <c:v>419.96</c:v>
                </c:pt>
                <c:pt idx="45">
                  <c:v>419.94</c:v>
                </c:pt>
                <c:pt idx="46">
                  <c:v>419.88</c:v>
                </c:pt>
                <c:pt idx="47">
                  <c:v>419.73</c:v>
                </c:pt>
                <c:pt idx="48">
                  <c:v>419.59</c:v>
                </c:pt>
                <c:pt idx="49">
                  <c:v>419.62</c:v>
                </c:pt>
                <c:pt idx="50">
                  <c:v>419.63</c:v>
                </c:pt>
                <c:pt idx="51">
                  <c:v>419.61</c:v>
                </c:pt>
                <c:pt idx="52">
                  <c:v>419.56</c:v>
                </c:pt>
                <c:pt idx="53">
                  <c:v>419.52</c:v>
                </c:pt>
                <c:pt idx="54">
                  <c:v>419.61</c:v>
                </c:pt>
                <c:pt idx="55">
                  <c:v>419.75</c:v>
                </c:pt>
                <c:pt idx="56">
                  <c:v>419.58</c:v>
                </c:pt>
                <c:pt idx="57">
                  <c:v>419.51</c:v>
                </c:pt>
                <c:pt idx="58">
                  <c:v>419.61</c:v>
                </c:pt>
                <c:pt idx="59">
                  <c:v>419.49</c:v>
                </c:pt>
                <c:pt idx="60">
                  <c:v>419.755</c:v>
                </c:pt>
                <c:pt idx="61">
                  <c:v>419.99</c:v>
                </c:pt>
                <c:pt idx="62">
                  <c:v>420.25</c:v>
                </c:pt>
                <c:pt idx="63">
                  <c:v>420.01</c:v>
                </c:pt>
                <c:pt idx="64">
                  <c:v>421.41</c:v>
                </c:pt>
                <c:pt idx="65">
                  <c:v>421.96</c:v>
                </c:pt>
                <c:pt idx="66">
                  <c:v>421.85</c:v>
                </c:pt>
                <c:pt idx="67">
                  <c:v>422.01</c:v>
                </c:pt>
                <c:pt idx="68">
                  <c:v>422.71</c:v>
                </c:pt>
                <c:pt idx="69">
                  <c:v>422.69</c:v>
                </c:pt>
                <c:pt idx="70">
                  <c:v>423.03</c:v>
                </c:pt>
                <c:pt idx="71">
                  <c:v>423.26</c:v>
                </c:pt>
                <c:pt idx="72">
                  <c:v>423.33</c:v>
                </c:pt>
                <c:pt idx="73">
                  <c:v>423.43</c:v>
                </c:pt>
                <c:pt idx="74">
                  <c:v>423.34</c:v>
                </c:pt>
                <c:pt idx="75">
                  <c:v>423.6</c:v>
                </c:pt>
                <c:pt idx="76">
                  <c:v>419.15</c:v>
                </c:pt>
                <c:pt idx="77">
                  <c:v>423.75</c:v>
                </c:pt>
                <c:pt idx="78">
                  <c:v>423.96</c:v>
                </c:pt>
                <c:pt idx="79">
                  <c:v>423.935</c:v>
                </c:pt>
                <c:pt idx="80">
                  <c:v>423.75</c:v>
                </c:pt>
                <c:pt idx="81">
                  <c:v>423.97</c:v>
                </c:pt>
                <c:pt idx="82">
                  <c:v>423.94</c:v>
                </c:pt>
                <c:pt idx="83">
                  <c:v>424.16</c:v>
                </c:pt>
                <c:pt idx="84">
                  <c:v>423.935</c:v>
                </c:pt>
                <c:pt idx="85">
                  <c:v>424.08</c:v>
                </c:pt>
                <c:pt idx="86">
                  <c:v>424.15</c:v>
                </c:pt>
                <c:pt idx="87">
                  <c:v>424.16</c:v>
                </c:pt>
                <c:pt idx="88">
                  <c:v>424.18</c:v>
                </c:pt>
                <c:pt idx="89">
                  <c:v>424.16</c:v>
                </c:pt>
                <c:pt idx="90">
                  <c:v>424.22</c:v>
                </c:pt>
                <c:pt idx="91">
                  <c:v>423.15</c:v>
                </c:pt>
                <c:pt idx="92">
                  <c:v>423.79</c:v>
                </c:pt>
                <c:pt idx="93">
                  <c:v>424.04</c:v>
                </c:pt>
                <c:pt idx="94">
                  <c:v>#N/A</c:v>
                </c:pt>
                <c:pt idx="95">
                  <c:v>422.265</c:v>
                </c:pt>
                <c:pt idx="96">
                  <c:v>424.1</c:v>
                </c:pt>
                <c:pt idx="97">
                  <c:v>423.93</c:v>
                </c:pt>
                <c:pt idx="98">
                  <c:v>423.86</c:v>
                </c:pt>
                <c:pt idx="99">
                  <c:v>423.345</c:v>
                </c:pt>
                <c:pt idx="100">
                  <c:v>423.315</c:v>
                </c:pt>
                <c:pt idx="101">
                  <c:v>423.365</c:v>
                </c:pt>
                <c:pt idx="102">
                  <c:v>421.27</c:v>
                </c:pt>
                <c:pt idx="103">
                  <c:v>423.24</c:v>
                </c:pt>
                <c:pt idx="104">
                  <c:v>422.47</c:v>
                </c:pt>
                <c:pt idx="105">
                  <c:v>423.17</c:v>
                </c:pt>
                <c:pt idx="106">
                  <c:v>422.97</c:v>
                </c:pt>
                <c:pt idx="107">
                  <c:v>421.9</c:v>
                </c:pt>
                <c:pt idx="108">
                  <c:v>423.54</c:v>
                </c:pt>
                <c:pt idx="109">
                  <c:v>423.85</c:v>
                </c:pt>
                <c:pt idx="110">
                  <c:v>424</c:v>
                </c:pt>
                <c:pt idx="111">
                  <c:v>423.6</c:v>
                </c:pt>
                <c:pt idx="112">
                  <c:v>422.88</c:v>
                </c:pt>
                <c:pt idx="113">
                  <c:v>422.98</c:v>
                </c:pt>
                <c:pt idx="114">
                  <c:v>422.91</c:v>
                </c:pt>
                <c:pt idx="115">
                  <c:v>422.98</c:v>
                </c:pt>
                <c:pt idx="116">
                  <c:v>422.71</c:v>
                </c:pt>
                <c:pt idx="117">
                  <c:v>422.65</c:v>
                </c:pt>
                <c:pt idx="118">
                  <c:v>422.52</c:v>
                </c:pt>
                <c:pt idx="119">
                  <c:v>422.58</c:v>
                </c:pt>
                <c:pt idx="120">
                  <c:v>422.5</c:v>
                </c:pt>
                <c:pt idx="121">
                  <c:v>422.4</c:v>
                </c:pt>
                <c:pt idx="122">
                  <c:v>422.4</c:v>
                </c:pt>
              </c:numCache>
            </c:numRef>
          </c:yVal>
          <c:smooth val="0"/>
        </c:ser>
        <c:axId val="33989765"/>
        <c:axId val="37472430"/>
      </c:scatterChart>
      <c:valAx>
        <c:axId val="33989765"/>
        <c:scaling>
          <c:orientation val="minMax"/>
          <c:min val="34243.2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72430"/>
        <c:crosses val="autoZero"/>
        <c:crossBetween val="midCat"/>
        <c:dispUnits/>
        <c:majorUnit val="365.25"/>
        <c:minorUnit val="365.25"/>
      </c:valAx>
      <c:valAx>
        <c:axId val="37472430"/>
        <c:scaling>
          <c:orientation val="minMax"/>
          <c:min val="4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Cota (m.s.n.m.)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89765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PIEZÓMETRO 2716-2-0027 (GRANJA DE PORCINO)</a:t>
            </a:r>
          </a:p>
        </c:rich>
      </c:tx>
      <c:layout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2716-2-0027'!$Z$3:$Z$14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2716-2-0027'!$AD$3:$AD$14</c:f>
              <c:numCache>
                <c:ptCount val="12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10</c:v>
                </c:pt>
                <c:pt idx="4">
                  <c:v>12</c:v>
                </c:pt>
                <c:pt idx="5">
                  <c:v>10</c:v>
                </c:pt>
                <c:pt idx="6">
                  <c:v>11</c:v>
                </c:pt>
                <c:pt idx="7">
                  <c:v>7</c:v>
                </c:pt>
                <c:pt idx="8">
                  <c:v>11</c:v>
                </c:pt>
                <c:pt idx="9">
                  <c:v>9</c:v>
                </c:pt>
                <c:pt idx="10">
                  <c:v>9</c:v>
                </c:pt>
                <c:pt idx="11">
                  <c:v>13</c:v>
                </c:pt>
              </c:numCache>
            </c:numRef>
          </c:val>
        </c:ser>
        <c:axId val="1707551"/>
        <c:axId val="15367960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2716-2-0027'!$Z$3:$Z$14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2716-2-0027'!$AA$3:$AA$14</c:f>
              <c:numCache>
                <c:ptCount val="12"/>
                <c:pt idx="0">
                  <c:v>424.04</c:v>
                </c:pt>
                <c:pt idx="1">
                  <c:v>424.08</c:v>
                </c:pt>
                <c:pt idx="2">
                  <c:v>424.15</c:v>
                </c:pt>
                <c:pt idx="3">
                  <c:v>424.16</c:v>
                </c:pt>
                <c:pt idx="4">
                  <c:v>424.18</c:v>
                </c:pt>
                <c:pt idx="5">
                  <c:v>424.16</c:v>
                </c:pt>
                <c:pt idx="6">
                  <c:v>424.22</c:v>
                </c:pt>
                <c:pt idx="7">
                  <c:v>424.1</c:v>
                </c:pt>
                <c:pt idx="8">
                  <c:v>423.26</c:v>
                </c:pt>
                <c:pt idx="9">
                  <c:v>423.97</c:v>
                </c:pt>
                <c:pt idx="10">
                  <c:v>423.94</c:v>
                </c:pt>
                <c:pt idx="11">
                  <c:v>424.16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2716-2-0027'!$Z$3:$Z$14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2716-2-0027'!$AB$3:$AB$14</c:f>
              <c:numCache>
                <c:ptCount val="12"/>
                <c:pt idx="0">
                  <c:v>419.61</c:v>
                </c:pt>
                <c:pt idx="1">
                  <c:v>419.75</c:v>
                </c:pt>
                <c:pt idx="2">
                  <c:v>419.58</c:v>
                </c:pt>
                <c:pt idx="3">
                  <c:v>419.15</c:v>
                </c:pt>
                <c:pt idx="4">
                  <c:v>419.61</c:v>
                </c:pt>
                <c:pt idx="5">
                  <c:v>419.49</c:v>
                </c:pt>
                <c:pt idx="6">
                  <c:v>419.59</c:v>
                </c:pt>
                <c:pt idx="7">
                  <c:v>419.62</c:v>
                </c:pt>
                <c:pt idx="8">
                  <c:v>419.63</c:v>
                </c:pt>
                <c:pt idx="9">
                  <c:v>419.61</c:v>
                </c:pt>
                <c:pt idx="10">
                  <c:v>419.56</c:v>
                </c:pt>
                <c:pt idx="11">
                  <c:v>419.52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2716-2-0027'!$Z$3:$Z$14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2716-2-0027'!$AC$3:$AC$14</c:f>
              <c:numCache>
                <c:ptCount val="12"/>
                <c:pt idx="0">
                  <c:v>421.66166666666663</c:v>
                </c:pt>
                <c:pt idx="1">
                  <c:v>421.7683333333333</c:v>
                </c:pt>
                <c:pt idx="2">
                  <c:v>421.9141666666667</c:v>
                </c:pt>
                <c:pt idx="3">
                  <c:v>421.18949999999995</c:v>
                </c:pt>
                <c:pt idx="4">
                  <c:v>422.04208333333327</c:v>
                </c:pt>
                <c:pt idx="5">
                  <c:v>421.94449999999995</c:v>
                </c:pt>
                <c:pt idx="6">
                  <c:v>422.1</c:v>
                </c:pt>
                <c:pt idx="7">
                  <c:v>421.70142857142855</c:v>
                </c:pt>
                <c:pt idx="8">
                  <c:v>421.68454545454546</c:v>
                </c:pt>
                <c:pt idx="9">
                  <c:v>422.0155555555555</c:v>
                </c:pt>
                <c:pt idx="10">
                  <c:v>421.6633333333333</c:v>
                </c:pt>
                <c:pt idx="11">
                  <c:v>422.07846153846157</c:v>
                </c:pt>
              </c:numCache>
            </c:numRef>
          </c:val>
          <c:smooth val="0"/>
        </c:ser>
        <c:ser>
          <c:idx val="4"/>
          <c:order val="4"/>
          <c:tx>
            <c:v>2011/2012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 2716-2-0027'!$Z$3:$Z$14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2716-2-0027'!$AE$3:$AE$14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4093913"/>
        <c:axId val="36845218"/>
      </c:lineChart>
      <c:catAx>
        <c:axId val="40939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845218"/>
        <c:crosses val="autoZero"/>
        <c:auto val="1"/>
        <c:lblOffset val="100"/>
        <c:noMultiLvlLbl val="0"/>
      </c:catAx>
      <c:valAx>
        <c:axId val="36845218"/>
        <c:scaling>
          <c:orientation val="minMax"/>
          <c:min val="4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COTA (m.s.n.m.)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3913"/>
        <c:crossesAt val="1"/>
        <c:crossBetween val="between"/>
        <c:dispUnits/>
        <c:minorUnit val="1"/>
      </c:valAx>
      <c:catAx>
        <c:axId val="1707551"/>
        <c:scaling>
          <c:orientation val="minMax"/>
        </c:scaling>
        <c:axPos val="b"/>
        <c:delete val="1"/>
        <c:majorTickMark val="in"/>
        <c:minorTickMark val="none"/>
        <c:tickLblPos val="nextTo"/>
        <c:crossAx val="15367960"/>
        <c:crosses val="autoZero"/>
        <c:auto val="1"/>
        <c:lblOffset val="100"/>
        <c:noMultiLvlLbl val="0"/>
      </c:catAx>
      <c:valAx>
        <c:axId val="153679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DATOS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07551"/>
        <c:crosses val="max"/>
        <c:crossBetween val="between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PIEZÓMETRO 2716-2-0027 (GRANJA DE PORCINO)</a:t>
            </a:r>
          </a:p>
        </c:rich>
      </c:tx>
      <c:layout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IE-MES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 2716-2-0027'!$Z$3:$Z$14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2716-2-0027'!$AG$3:$AG$14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 2716-2-0027'!$Z$3:$Z$14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2716-2-0027'!$AH$3:$AH$14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63171507"/>
        <c:axId val="31672652"/>
      </c:barChart>
      <c:catAx>
        <c:axId val="6317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72652"/>
        <c:crosses val="autoZero"/>
        <c:auto val="1"/>
        <c:lblOffset val="100"/>
        <c:noMultiLvlLbl val="0"/>
      </c:catAx>
      <c:valAx>
        <c:axId val="316726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ÍNDICE DE ESTADO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71507"/>
        <c:crossesAt val="1"/>
        <c:crossBetween val="between"/>
        <c:dispUnits/>
        <c:maj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2716-2-0027'!$AI$2:$AI$37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'PA 2716-2-0027'!$AJ$2:$AJ$37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2716-2-0027'!$AI$2:$AI$37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'PA 2716-2-0027'!$AK$2:$AK$37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2716-2-0027'!$AI$2:$AI$37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'PA 2716-2-0027'!$AL$2:$AL$37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16618413"/>
        <c:axId val="15347990"/>
      </c:lineChart>
      <c:dateAx>
        <c:axId val="16618413"/>
        <c:scaling>
          <c:orientation val="minMax"/>
          <c:max val="37591"/>
          <c:min val="36526"/>
        </c:scaling>
        <c:axPos val="t"/>
        <c:majorGridlines/>
        <c:minorGridlines>
          <c:spPr>
            <a:ln w="3175">
              <a:solidFill/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5347990"/>
        <c:crosses val="max"/>
        <c:auto val="0"/>
        <c:majorUnit val="12"/>
        <c:majorTimeUnit val="months"/>
        <c:minorUnit val="1"/>
        <c:minorTimeUnit val="months"/>
        <c:noMultiLvlLbl val="0"/>
      </c:dateAx>
      <c:valAx>
        <c:axId val="1534799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661841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2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52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2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48805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710937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16.8515625" style="0" bestFit="1" customWidth="1"/>
    <col min="13" max="13" width="13.7109375" style="0" bestFit="1" customWidth="1"/>
    <col min="14" max="14" width="72.281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2012</v>
      </c>
      <c r="C1" s="12"/>
      <c r="D1" s="12"/>
      <c r="E1" s="12"/>
      <c r="N1" t="e">
        <f>RIGHT(VLOOKUP("Extrapolado",$E$3:$N$125,10,FALSE),9)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424.22</v>
      </c>
      <c r="AB2">
        <f>MIN(AB3:AB14)</f>
        <v>419.15</v>
      </c>
      <c r="AC2">
        <v>421.83077868852456</v>
      </c>
      <c r="AD2">
        <f>SUM(AD3:AD14)</f>
        <v>122</v>
      </c>
      <c r="AJ2" s="2"/>
      <c r="AK2" s="2"/>
      <c r="AL2" s="2"/>
    </row>
    <row r="3" spans="1:38" ht="12.75">
      <c r="A3" s="11">
        <v>34411</v>
      </c>
      <c r="B3" s="12">
        <v>420.87</v>
      </c>
      <c r="C3" s="12">
        <v>460</v>
      </c>
      <c r="D3" s="12" t="s">
        <v>55</v>
      </c>
      <c r="E3" s="12" t="s">
        <v>56</v>
      </c>
      <c r="F3" t="s">
        <v>57</v>
      </c>
      <c r="G3">
        <v>39.53</v>
      </c>
      <c r="H3">
        <v>0.4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420.87</v>
      </c>
      <c r="Q3">
        <f>IF(ISNA(P3),IF(ISNA(R3),IF(ISNA(S3),"",S3),R3),P3)</f>
        <v>420.87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424.04</v>
      </c>
      <c r="AB3">
        <v>419.61</v>
      </c>
      <c r="AC3">
        <v>421.66166666666663</v>
      </c>
      <c r="AD3">
        <v>9</v>
      </c>
      <c r="AE3" t="e">
        <f>NA()</f>
        <v>#N/A</v>
      </c>
      <c r="AG3" t="e">
        <f>IF(AE3&gt;=AC3,0.5*(1+((AE3-AC3)/(AA3-AC3))),(AE3-AB3)/(2*(AC3-AB3)))</f>
        <v>#N/A</v>
      </c>
      <c r="AH3" t="e">
        <f>IF(AE3&gt;=$AC$2,0.5*(1+((AE3-$AC$2)/($AA$2-$AC$2))),(AE3-$AB$2)/(2*($AC$2-$AB$2)))</f>
        <v>#N/A</v>
      </c>
      <c r="AJ3" s="2"/>
      <c r="AK3" s="2"/>
      <c r="AL3" s="2"/>
    </row>
    <row r="4" spans="1:38" ht="12.75">
      <c r="A4" s="11">
        <v>34508</v>
      </c>
      <c r="B4" s="12">
        <v>420.55</v>
      </c>
      <c r="C4" s="12">
        <v>460</v>
      </c>
      <c r="D4" s="12" t="s">
        <v>55</v>
      </c>
      <c r="E4" s="12" t="s">
        <v>56</v>
      </c>
      <c r="F4" t="s">
        <v>57</v>
      </c>
      <c r="G4">
        <v>39.85</v>
      </c>
      <c r="H4">
        <v>0.4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420.55</v>
      </c>
      <c r="Q4">
        <f aca="true" t="shared" si="2" ref="Q4:Q67">IF(ISNA(P4),IF(ISNA(R4),IF(ISNA(S4),"",S4),R4),P4)</f>
        <v>420.55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424.08</v>
      </c>
      <c r="AB4">
        <v>419.75</v>
      </c>
      <c r="AC4">
        <v>421.7683333333333</v>
      </c>
      <c r="AD4">
        <v>9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34614</v>
      </c>
      <c r="B5" s="12">
        <v>419.65</v>
      </c>
      <c r="C5" s="12">
        <v>460</v>
      </c>
      <c r="D5" s="12" t="s">
        <v>55</v>
      </c>
      <c r="E5" s="12" t="s">
        <v>56</v>
      </c>
      <c r="F5" t="s">
        <v>57</v>
      </c>
      <c r="G5">
        <v>40.75</v>
      </c>
      <c r="H5">
        <v>0.4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419.65</v>
      </c>
      <c r="Q5">
        <f t="shared" si="2"/>
        <v>419.65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424.15</v>
      </c>
      <c r="AB5">
        <v>419.58</v>
      </c>
      <c r="AC5">
        <v>421.9141666666667</v>
      </c>
      <c r="AD5">
        <v>12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34673</v>
      </c>
      <c r="B6" s="12">
        <v>421.71</v>
      </c>
      <c r="C6" s="12">
        <v>460</v>
      </c>
      <c r="D6" s="12" t="s">
        <v>55</v>
      </c>
      <c r="E6" s="12" t="s">
        <v>56</v>
      </c>
      <c r="F6" t="s">
        <v>57</v>
      </c>
      <c r="G6">
        <v>38.69</v>
      </c>
      <c r="H6">
        <v>0.4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421.71</v>
      </c>
      <c r="Q6">
        <f t="shared" si="2"/>
        <v>421.71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424.16</v>
      </c>
      <c r="AB6">
        <v>419.15</v>
      </c>
      <c r="AC6">
        <v>421.18949999999995</v>
      </c>
      <c r="AD6">
        <v>10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34753</v>
      </c>
      <c r="B7" s="12">
        <v>421.87</v>
      </c>
      <c r="C7" s="12">
        <v>460</v>
      </c>
      <c r="D7" s="12" t="s">
        <v>55</v>
      </c>
      <c r="E7" s="12" t="s">
        <v>56</v>
      </c>
      <c r="F7" t="s">
        <v>57</v>
      </c>
      <c r="G7">
        <v>38.53</v>
      </c>
      <c r="H7">
        <v>0.4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421.87</v>
      </c>
      <c r="Q7">
        <f t="shared" si="2"/>
        <v>421.87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424.18</v>
      </c>
      <c r="AB7">
        <v>419.61</v>
      </c>
      <c r="AC7">
        <v>422.04208333333327</v>
      </c>
      <c r="AD7">
        <v>12</v>
      </c>
      <c r="AE7" t="e">
        <f>NA()</f>
        <v>#N/A</v>
      </c>
      <c r="AG7" t="e">
        <f t="shared" si="5"/>
        <v>#N/A</v>
      </c>
      <c r="AH7" t="e">
        <f t="shared" si="6"/>
        <v>#N/A</v>
      </c>
      <c r="AJ7" s="2"/>
      <c r="AK7" s="2"/>
      <c r="AL7" s="2"/>
    </row>
    <row r="8" spans="1:38" ht="12.75">
      <c r="A8" s="11">
        <v>34845</v>
      </c>
      <c r="B8" s="12">
        <v>420.22</v>
      </c>
      <c r="C8" s="12">
        <v>460</v>
      </c>
      <c r="D8" s="12" t="s">
        <v>55</v>
      </c>
      <c r="E8" s="12" t="s">
        <v>56</v>
      </c>
      <c r="F8" t="s">
        <v>57</v>
      </c>
      <c r="G8">
        <v>40.18</v>
      </c>
      <c r="H8">
        <v>0.4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420.22</v>
      </c>
      <c r="Q8">
        <f t="shared" si="2"/>
        <v>420.22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424.16</v>
      </c>
      <c r="AB8">
        <v>419.49</v>
      </c>
      <c r="AC8">
        <v>421.94449999999995</v>
      </c>
      <c r="AD8">
        <v>10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34907</v>
      </c>
      <c r="B9" s="12">
        <v>420.96</v>
      </c>
      <c r="C9" s="12">
        <v>460</v>
      </c>
      <c r="D9" s="12" t="s">
        <v>55</v>
      </c>
      <c r="E9" s="12" t="s">
        <v>56</v>
      </c>
      <c r="F9" t="s">
        <v>57</v>
      </c>
      <c r="G9">
        <v>39.44</v>
      </c>
      <c r="H9">
        <v>0.4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420.96</v>
      </c>
      <c r="Q9">
        <f t="shared" si="2"/>
        <v>420.96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424.22</v>
      </c>
      <c r="AB9">
        <v>419.59</v>
      </c>
      <c r="AC9">
        <v>422.1</v>
      </c>
      <c r="AD9">
        <v>11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34962</v>
      </c>
      <c r="B10" s="12">
        <v>420.43</v>
      </c>
      <c r="C10" s="12">
        <v>460</v>
      </c>
      <c r="D10" s="12" t="s">
        <v>55</v>
      </c>
      <c r="E10" s="12" t="s">
        <v>56</v>
      </c>
      <c r="F10" t="s">
        <v>57</v>
      </c>
      <c r="G10">
        <v>39.97</v>
      </c>
      <c r="H10">
        <v>0.4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420.43</v>
      </c>
      <c r="Q10">
        <f t="shared" si="2"/>
        <v>420.43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424.1</v>
      </c>
      <c r="AB10">
        <v>419.62</v>
      </c>
      <c r="AC10">
        <v>421.70142857142855</v>
      </c>
      <c r="AD10">
        <v>7</v>
      </c>
      <c r="AE10" t="e">
        <f>NA()</f>
        <v>#N/A</v>
      </c>
      <c r="AG10" t="e">
        <f t="shared" si="5"/>
        <v>#N/A</v>
      </c>
      <c r="AH10" t="e">
        <f t="shared" si="6"/>
        <v>#N/A</v>
      </c>
      <c r="AJ10" s="2"/>
      <c r="AK10" s="2"/>
      <c r="AL10" s="2"/>
    </row>
    <row r="11" spans="1:38" ht="12.75">
      <c r="A11" s="11">
        <v>35003</v>
      </c>
      <c r="B11" s="12">
        <v>421.08</v>
      </c>
      <c r="C11" s="12">
        <v>460</v>
      </c>
      <c r="D11" s="12" t="s">
        <v>55</v>
      </c>
      <c r="E11" s="12" t="s">
        <v>56</v>
      </c>
      <c r="F11" t="s">
        <v>57</v>
      </c>
      <c r="G11">
        <v>39.32</v>
      </c>
      <c r="H11">
        <v>0.4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421.08</v>
      </c>
      <c r="Q11">
        <f t="shared" si="2"/>
        <v>421.08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423.26</v>
      </c>
      <c r="AB11">
        <v>419.63</v>
      </c>
      <c r="AC11">
        <v>421.68454545454546</v>
      </c>
      <c r="AD11">
        <v>11</v>
      </c>
      <c r="AE11" t="e">
        <f>NA()</f>
        <v>#N/A</v>
      </c>
      <c r="AG11" t="e">
        <f t="shared" si="5"/>
        <v>#N/A</v>
      </c>
      <c r="AH11" t="e">
        <f t="shared" si="6"/>
        <v>#N/A</v>
      </c>
      <c r="AJ11" s="2"/>
      <c r="AK11" s="2"/>
      <c r="AL11" s="2"/>
    </row>
    <row r="12" spans="1:38" ht="12.75">
      <c r="A12" s="11">
        <v>35060</v>
      </c>
      <c r="B12" s="12">
        <v>421.11</v>
      </c>
      <c r="C12" s="12">
        <v>460</v>
      </c>
      <c r="D12" s="12" t="s">
        <v>55</v>
      </c>
      <c r="E12" s="12" t="s">
        <v>56</v>
      </c>
      <c r="F12" t="s">
        <v>57</v>
      </c>
      <c r="G12">
        <v>39.29</v>
      </c>
      <c r="H12">
        <v>0.4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421.11</v>
      </c>
      <c r="Q12">
        <f t="shared" si="2"/>
        <v>421.11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423.97</v>
      </c>
      <c r="AB12">
        <v>419.61</v>
      </c>
      <c r="AC12">
        <v>422.0155555555555</v>
      </c>
      <c r="AD12">
        <v>9</v>
      </c>
      <c r="AE12" t="e">
        <f>NA()</f>
        <v>#N/A</v>
      </c>
      <c r="AG12" t="e">
        <f t="shared" si="5"/>
        <v>#N/A</v>
      </c>
      <c r="AH12" t="e">
        <f t="shared" si="6"/>
        <v>#N/A</v>
      </c>
      <c r="AJ12" s="2"/>
      <c r="AK12" s="2"/>
      <c r="AL12" s="2"/>
    </row>
    <row r="13" spans="1:38" ht="12.75">
      <c r="A13" s="11">
        <v>35111</v>
      </c>
      <c r="B13" s="12">
        <v>420.93</v>
      </c>
      <c r="C13" s="12">
        <v>460</v>
      </c>
      <c r="D13" s="12" t="s">
        <v>55</v>
      </c>
      <c r="E13" s="12" t="s">
        <v>56</v>
      </c>
      <c r="F13" t="s">
        <v>57</v>
      </c>
      <c r="G13">
        <v>39.47</v>
      </c>
      <c r="H13">
        <v>0.4</v>
      </c>
      <c r="K13" t="s">
        <v>58</v>
      </c>
      <c r="L13" t="s">
        <v>61</v>
      </c>
      <c r="M13" t="s">
        <v>60</v>
      </c>
      <c r="O13" t="e">
        <f t="shared" si="0"/>
        <v>#N/A</v>
      </c>
      <c r="P13">
        <f t="shared" si="1"/>
        <v>420.93</v>
      </c>
      <c r="Q13">
        <f t="shared" si="2"/>
        <v>420.93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423.94</v>
      </c>
      <c r="AB13">
        <v>419.56</v>
      </c>
      <c r="AC13">
        <v>421.6633333333333</v>
      </c>
      <c r="AD13">
        <v>9</v>
      </c>
      <c r="AE13" t="e">
        <f>NA()</f>
        <v>#N/A</v>
      </c>
      <c r="AG13" t="e">
        <f t="shared" si="5"/>
        <v>#N/A</v>
      </c>
      <c r="AH13" t="e">
        <f t="shared" si="6"/>
        <v>#N/A</v>
      </c>
      <c r="AJ13" s="2"/>
      <c r="AK13" s="2"/>
      <c r="AL13" s="2"/>
    </row>
    <row r="14" spans="1:38" ht="12.75">
      <c r="A14" s="11">
        <v>35171</v>
      </c>
      <c r="B14" s="12">
        <v>421.12</v>
      </c>
      <c r="C14" s="12">
        <v>460</v>
      </c>
      <c r="D14" s="12" t="s">
        <v>55</v>
      </c>
      <c r="E14" s="12" t="s">
        <v>56</v>
      </c>
      <c r="F14" t="s">
        <v>57</v>
      </c>
      <c r="G14">
        <v>39.28</v>
      </c>
      <c r="H14">
        <v>0.4</v>
      </c>
      <c r="K14" t="s">
        <v>58</v>
      </c>
      <c r="L14" t="s">
        <v>61</v>
      </c>
      <c r="M14" t="s">
        <v>60</v>
      </c>
      <c r="O14" t="e">
        <f t="shared" si="0"/>
        <v>#N/A</v>
      </c>
      <c r="P14">
        <f t="shared" si="1"/>
        <v>421.12</v>
      </c>
      <c r="Q14">
        <f t="shared" si="2"/>
        <v>421.12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424.16</v>
      </c>
      <c r="AB14">
        <v>419.52</v>
      </c>
      <c r="AC14">
        <v>422.07846153846157</v>
      </c>
      <c r="AD14">
        <v>13</v>
      </c>
      <c r="AE14" t="e">
        <f>NA()</f>
        <v>#N/A</v>
      </c>
      <c r="AG14" t="e">
        <f t="shared" si="5"/>
        <v>#N/A</v>
      </c>
      <c r="AH14" t="e">
        <f t="shared" si="6"/>
        <v>#N/A</v>
      </c>
      <c r="AJ14" s="2"/>
      <c r="AK14" s="2"/>
      <c r="AL14" s="2"/>
    </row>
    <row r="15" spans="1:38" ht="12.75">
      <c r="A15" s="11">
        <v>35234</v>
      </c>
      <c r="B15" s="12">
        <v>420.59</v>
      </c>
      <c r="C15" s="12">
        <v>460</v>
      </c>
      <c r="D15" s="12" t="s">
        <v>55</v>
      </c>
      <c r="E15" s="12" t="s">
        <v>56</v>
      </c>
      <c r="F15" t="s">
        <v>57</v>
      </c>
      <c r="G15">
        <v>39.81</v>
      </c>
      <c r="H15">
        <v>0.4</v>
      </c>
      <c r="K15" t="s">
        <v>58</v>
      </c>
      <c r="L15" t="s">
        <v>61</v>
      </c>
      <c r="M15" t="s">
        <v>60</v>
      </c>
      <c r="O15" t="e">
        <f t="shared" si="0"/>
        <v>#N/A</v>
      </c>
      <c r="P15">
        <f t="shared" si="1"/>
        <v>420.59</v>
      </c>
      <c r="Q15">
        <f t="shared" si="2"/>
        <v>420.59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35307</v>
      </c>
      <c r="B16" s="12">
        <v>420.12</v>
      </c>
      <c r="C16" s="12">
        <v>460</v>
      </c>
      <c r="D16" s="12" t="s">
        <v>55</v>
      </c>
      <c r="E16" s="12" t="s">
        <v>56</v>
      </c>
      <c r="F16" t="s">
        <v>57</v>
      </c>
      <c r="G16">
        <v>40.28</v>
      </c>
      <c r="H16">
        <v>0.4</v>
      </c>
      <c r="K16" t="s">
        <v>58</v>
      </c>
      <c r="L16" t="s">
        <v>61</v>
      </c>
      <c r="M16" t="s">
        <v>60</v>
      </c>
      <c r="O16" t="e">
        <f t="shared" si="0"/>
        <v>#N/A</v>
      </c>
      <c r="P16">
        <f t="shared" si="1"/>
        <v>420.12</v>
      </c>
      <c r="Q16">
        <f t="shared" si="2"/>
        <v>420.12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35360</v>
      </c>
      <c r="B17" s="12">
        <v>419.9</v>
      </c>
      <c r="C17" s="12">
        <v>460</v>
      </c>
      <c r="D17" s="12" t="s">
        <v>55</v>
      </c>
      <c r="E17" s="12" t="s">
        <v>56</v>
      </c>
      <c r="F17" t="s">
        <v>57</v>
      </c>
      <c r="G17">
        <v>40.5</v>
      </c>
      <c r="H17">
        <v>0.4</v>
      </c>
      <c r="K17" t="s">
        <v>58</v>
      </c>
      <c r="L17" t="s">
        <v>61</v>
      </c>
      <c r="M17" t="s">
        <v>60</v>
      </c>
      <c r="O17" t="e">
        <f t="shared" si="0"/>
        <v>#N/A</v>
      </c>
      <c r="P17">
        <f t="shared" si="1"/>
        <v>419.9</v>
      </c>
      <c r="Q17">
        <f t="shared" si="2"/>
        <v>419.9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35444</v>
      </c>
      <c r="B18" s="12">
        <v>419.79</v>
      </c>
      <c r="C18" s="12">
        <v>460</v>
      </c>
      <c r="D18" s="12" t="s">
        <v>55</v>
      </c>
      <c r="E18" s="12" t="s">
        <v>56</v>
      </c>
      <c r="F18" t="s">
        <v>57</v>
      </c>
      <c r="G18">
        <v>40.21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419.79</v>
      </c>
      <c r="Q18">
        <f t="shared" si="2"/>
        <v>419.79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35507</v>
      </c>
      <c r="B19" s="12">
        <v>421.28</v>
      </c>
      <c r="C19" s="12">
        <v>460</v>
      </c>
      <c r="D19" s="12" t="s">
        <v>55</v>
      </c>
      <c r="E19" s="12" t="s">
        <v>56</v>
      </c>
      <c r="F19" t="s">
        <v>57</v>
      </c>
      <c r="G19">
        <v>38.72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421.28</v>
      </c>
      <c r="Q19">
        <f t="shared" si="2"/>
        <v>421.28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35590</v>
      </c>
      <c r="B20" s="12">
        <v>421.88</v>
      </c>
      <c r="C20" s="12">
        <v>460</v>
      </c>
      <c r="D20" s="12" t="s">
        <v>55</v>
      </c>
      <c r="E20" s="12" t="s">
        <v>56</v>
      </c>
      <c r="F20" t="s">
        <v>57</v>
      </c>
      <c r="G20">
        <v>38.12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421.88</v>
      </c>
      <c r="Q20">
        <f t="shared" si="2"/>
        <v>421.88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35650</v>
      </c>
      <c r="B21" s="12">
        <v>422.19</v>
      </c>
      <c r="C21" s="12">
        <v>460</v>
      </c>
      <c r="D21" s="12" t="s">
        <v>55</v>
      </c>
      <c r="E21" s="12" t="s">
        <v>56</v>
      </c>
      <c r="F21" t="s">
        <v>57</v>
      </c>
      <c r="G21">
        <v>37.81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422.19</v>
      </c>
      <c r="Q21">
        <f t="shared" si="2"/>
        <v>422.19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35725</v>
      </c>
      <c r="B22" s="12">
        <v>422.35</v>
      </c>
      <c r="C22" s="12">
        <v>460</v>
      </c>
      <c r="D22" s="12" t="s">
        <v>55</v>
      </c>
      <c r="E22" s="12" t="s">
        <v>56</v>
      </c>
      <c r="F22" t="s">
        <v>57</v>
      </c>
      <c r="G22">
        <v>37.65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422.35</v>
      </c>
      <c r="Q22">
        <f t="shared" si="2"/>
        <v>422.35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35790</v>
      </c>
      <c r="B23" s="12">
        <v>422.14</v>
      </c>
      <c r="C23" s="12">
        <v>460</v>
      </c>
      <c r="D23" s="12" t="s">
        <v>55</v>
      </c>
      <c r="E23" s="12" t="s">
        <v>56</v>
      </c>
      <c r="F23" t="s">
        <v>57</v>
      </c>
      <c r="G23">
        <v>37.86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422.14</v>
      </c>
      <c r="Q23">
        <f t="shared" si="2"/>
        <v>422.14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35839</v>
      </c>
      <c r="B24" s="12">
        <v>423.02</v>
      </c>
      <c r="C24" s="12">
        <v>460</v>
      </c>
      <c r="D24" s="12" t="s">
        <v>55</v>
      </c>
      <c r="E24" s="12" t="s">
        <v>56</v>
      </c>
      <c r="F24" t="s">
        <v>57</v>
      </c>
      <c r="G24">
        <v>36.98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423.02</v>
      </c>
      <c r="Q24">
        <f t="shared" si="2"/>
        <v>423.02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35893</v>
      </c>
      <c r="B25">
        <v>423.04</v>
      </c>
      <c r="C25">
        <v>460</v>
      </c>
      <c r="D25" t="s">
        <v>55</v>
      </c>
      <c r="E25" t="s">
        <v>56</v>
      </c>
      <c r="F25" t="s">
        <v>57</v>
      </c>
      <c r="G25">
        <v>36.96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423.04</v>
      </c>
      <c r="Q25">
        <f t="shared" si="2"/>
        <v>423.04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35970</v>
      </c>
      <c r="B26">
        <v>422.22</v>
      </c>
      <c r="C26">
        <v>460</v>
      </c>
      <c r="D26" t="s">
        <v>55</v>
      </c>
      <c r="E26" t="s">
        <v>56</v>
      </c>
      <c r="F26" t="s">
        <v>57</v>
      </c>
      <c r="G26">
        <v>37.78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422.22</v>
      </c>
      <c r="Q26">
        <f t="shared" si="2"/>
        <v>422.22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36045</v>
      </c>
      <c r="B27">
        <v>421.92</v>
      </c>
      <c r="C27">
        <v>460</v>
      </c>
      <c r="D27" t="s">
        <v>55</v>
      </c>
      <c r="E27" t="s">
        <v>56</v>
      </c>
      <c r="F27" t="s">
        <v>57</v>
      </c>
      <c r="G27">
        <v>38.08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421.92</v>
      </c>
      <c r="Q27">
        <f t="shared" si="2"/>
        <v>421.92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36103</v>
      </c>
      <c r="B28">
        <v>422.23</v>
      </c>
      <c r="C28">
        <v>460</v>
      </c>
      <c r="D28" t="s">
        <v>55</v>
      </c>
      <c r="E28" t="s">
        <v>56</v>
      </c>
      <c r="F28" t="s">
        <v>57</v>
      </c>
      <c r="G28">
        <v>37.77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422.23</v>
      </c>
      <c r="Q28">
        <f t="shared" si="2"/>
        <v>422.23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36151</v>
      </c>
      <c r="B29">
        <v>421.87</v>
      </c>
      <c r="C29">
        <v>460</v>
      </c>
      <c r="D29" t="s">
        <v>55</v>
      </c>
      <c r="E29" t="s">
        <v>56</v>
      </c>
      <c r="F29" t="s">
        <v>57</v>
      </c>
      <c r="G29">
        <v>38.13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421.87</v>
      </c>
      <c r="Q29">
        <f t="shared" si="2"/>
        <v>421.87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36214</v>
      </c>
      <c r="B30">
        <v>421.74</v>
      </c>
      <c r="C30">
        <v>460</v>
      </c>
      <c r="D30" t="s">
        <v>55</v>
      </c>
      <c r="E30" t="s">
        <v>56</v>
      </c>
      <c r="F30" t="s">
        <v>57</v>
      </c>
      <c r="G30">
        <v>38.26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421.74</v>
      </c>
      <c r="Q30">
        <f t="shared" si="2"/>
        <v>421.74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36315</v>
      </c>
      <c r="B31">
        <v>421.18</v>
      </c>
      <c r="C31">
        <v>460</v>
      </c>
      <c r="D31" t="s">
        <v>55</v>
      </c>
      <c r="E31" t="s">
        <v>56</v>
      </c>
      <c r="F31" t="s">
        <v>57</v>
      </c>
      <c r="G31">
        <v>38.82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421.18</v>
      </c>
      <c r="Q31">
        <f t="shared" si="2"/>
        <v>421.18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36382</v>
      </c>
      <c r="B32">
        <v>420.42</v>
      </c>
      <c r="C32">
        <v>460</v>
      </c>
      <c r="D32" t="s">
        <v>55</v>
      </c>
      <c r="E32" t="s">
        <v>56</v>
      </c>
      <c r="F32" t="s">
        <v>57</v>
      </c>
      <c r="G32">
        <v>39.82</v>
      </c>
      <c r="H32">
        <v>0.24</v>
      </c>
      <c r="K32" t="s">
        <v>58</v>
      </c>
      <c r="L32" t="s">
        <v>62</v>
      </c>
      <c r="M32" t="s">
        <v>60</v>
      </c>
      <c r="O32" t="e">
        <f t="shared" si="0"/>
        <v>#N/A</v>
      </c>
      <c r="P32">
        <f t="shared" si="1"/>
        <v>420.42</v>
      </c>
      <c r="Q32">
        <f t="shared" si="2"/>
        <v>420.42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36427</v>
      </c>
      <c r="B33">
        <v>420.91</v>
      </c>
      <c r="C33">
        <v>460</v>
      </c>
      <c r="D33" t="s">
        <v>55</v>
      </c>
      <c r="E33" t="s">
        <v>56</v>
      </c>
      <c r="F33" t="s">
        <v>57</v>
      </c>
      <c r="G33">
        <v>39.33</v>
      </c>
      <c r="H33">
        <v>0.24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420.91</v>
      </c>
      <c r="Q33">
        <f t="shared" si="2"/>
        <v>420.91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36474</v>
      </c>
      <c r="B34">
        <v>421.08</v>
      </c>
      <c r="C34">
        <v>460</v>
      </c>
      <c r="D34" t="s">
        <v>55</v>
      </c>
      <c r="E34" t="s">
        <v>56</v>
      </c>
      <c r="F34" t="s">
        <v>57</v>
      </c>
      <c r="G34">
        <v>39.16</v>
      </c>
      <c r="H34">
        <v>0.24</v>
      </c>
      <c r="K34" t="s">
        <v>58</v>
      </c>
      <c r="L34" t="s">
        <v>62</v>
      </c>
      <c r="M34" t="s">
        <v>60</v>
      </c>
      <c r="O34" t="e">
        <f t="shared" si="0"/>
        <v>#N/A</v>
      </c>
      <c r="P34">
        <f t="shared" si="1"/>
        <v>421.08</v>
      </c>
      <c r="Q34">
        <f t="shared" si="2"/>
        <v>421.08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36523</v>
      </c>
      <c r="B35">
        <v>421.05</v>
      </c>
      <c r="C35">
        <v>460</v>
      </c>
      <c r="D35" t="s">
        <v>55</v>
      </c>
      <c r="E35" t="s">
        <v>56</v>
      </c>
      <c r="F35" t="s">
        <v>57</v>
      </c>
      <c r="G35">
        <v>39.19</v>
      </c>
      <c r="H35">
        <v>0.24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421.05</v>
      </c>
      <c r="Q35">
        <f t="shared" si="2"/>
        <v>421.05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36559</v>
      </c>
      <c r="B36">
        <v>420.85</v>
      </c>
      <c r="C36">
        <v>460</v>
      </c>
      <c r="D36" t="s">
        <v>55</v>
      </c>
      <c r="E36" t="s">
        <v>56</v>
      </c>
      <c r="F36" t="s">
        <v>57</v>
      </c>
      <c r="G36">
        <v>39.39</v>
      </c>
      <c r="H36">
        <v>0.24</v>
      </c>
      <c r="K36" t="s">
        <v>58</v>
      </c>
      <c r="L36" t="s">
        <v>62</v>
      </c>
      <c r="M36" t="s">
        <v>60</v>
      </c>
      <c r="O36" t="e">
        <f t="shared" si="0"/>
        <v>#N/A</v>
      </c>
      <c r="P36">
        <f t="shared" si="1"/>
        <v>420.85</v>
      </c>
      <c r="Q36">
        <f t="shared" si="2"/>
        <v>420.85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36635.552083333336</v>
      </c>
      <c r="B37">
        <v>420.77</v>
      </c>
      <c r="C37">
        <v>460</v>
      </c>
      <c r="D37" t="s">
        <v>55</v>
      </c>
      <c r="E37" t="s">
        <v>56</v>
      </c>
      <c r="F37" t="s">
        <v>57</v>
      </c>
      <c r="G37">
        <v>39.47</v>
      </c>
      <c r="H37">
        <v>0.24</v>
      </c>
      <c r="K37" t="s">
        <v>58</v>
      </c>
      <c r="L37" t="s">
        <v>62</v>
      </c>
      <c r="M37" t="s">
        <v>60</v>
      </c>
      <c r="O37" t="e">
        <f t="shared" si="0"/>
        <v>#N/A</v>
      </c>
      <c r="P37">
        <f t="shared" si="1"/>
        <v>420.77</v>
      </c>
      <c r="Q37">
        <f t="shared" si="2"/>
        <v>420.77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36739</v>
      </c>
      <c r="B38">
        <v>420.44</v>
      </c>
      <c r="C38">
        <v>460</v>
      </c>
      <c r="D38" t="s">
        <v>55</v>
      </c>
      <c r="E38" t="s">
        <v>56</v>
      </c>
      <c r="F38" t="s">
        <v>57</v>
      </c>
      <c r="G38">
        <v>39.8</v>
      </c>
      <c r="H38">
        <v>0.24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420.44</v>
      </c>
      <c r="Q38">
        <f t="shared" si="2"/>
        <v>420.44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36799</v>
      </c>
      <c r="B39">
        <v>420.59</v>
      </c>
      <c r="C39">
        <v>460</v>
      </c>
      <c r="D39" t="s">
        <v>55</v>
      </c>
      <c r="E39" t="s">
        <v>56</v>
      </c>
      <c r="F39" t="s">
        <v>57</v>
      </c>
      <c r="G39">
        <v>39.65</v>
      </c>
      <c r="H39">
        <v>0.24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420.59</v>
      </c>
      <c r="Q39">
        <f t="shared" si="2"/>
        <v>420.59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36852</v>
      </c>
      <c r="B40">
        <v>420.57</v>
      </c>
      <c r="C40">
        <v>460</v>
      </c>
      <c r="D40" t="s">
        <v>55</v>
      </c>
      <c r="E40" t="s">
        <v>56</v>
      </c>
      <c r="F40" t="s">
        <v>57</v>
      </c>
      <c r="G40">
        <v>39.67</v>
      </c>
      <c r="H40">
        <v>0.24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420.57</v>
      </c>
      <c r="Q40">
        <f t="shared" si="2"/>
        <v>420.57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36920</v>
      </c>
      <c r="B41">
        <v>420.46</v>
      </c>
      <c r="C41">
        <v>460</v>
      </c>
      <c r="D41" t="s">
        <v>55</v>
      </c>
      <c r="E41" t="s">
        <v>56</v>
      </c>
      <c r="F41" t="s">
        <v>57</v>
      </c>
      <c r="G41">
        <v>39.78</v>
      </c>
      <c r="H41">
        <v>0.24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420.46</v>
      </c>
      <c r="Q41">
        <f t="shared" si="2"/>
        <v>420.46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36955</v>
      </c>
      <c r="B42">
        <v>420.36</v>
      </c>
      <c r="C42">
        <v>460</v>
      </c>
      <c r="D42" t="s">
        <v>55</v>
      </c>
      <c r="E42" t="s">
        <v>56</v>
      </c>
      <c r="F42" t="s">
        <v>57</v>
      </c>
      <c r="G42">
        <v>39.88</v>
      </c>
      <c r="H42">
        <v>0.24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420.36</v>
      </c>
      <c r="Q42">
        <f t="shared" si="2"/>
        <v>420.36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37030</v>
      </c>
      <c r="B43">
        <v>420.23</v>
      </c>
      <c r="C43">
        <v>460</v>
      </c>
      <c r="D43" t="s">
        <v>55</v>
      </c>
      <c r="E43" t="s">
        <v>56</v>
      </c>
      <c r="F43" t="s">
        <v>57</v>
      </c>
      <c r="G43">
        <v>40.01</v>
      </c>
      <c r="H43">
        <v>0.24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420.23</v>
      </c>
      <c r="Q43">
        <f t="shared" si="2"/>
        <v>420.23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37088</v>
      </c>
      <c r="B44">
        <v>420.23</v>
      </c>
      <c r="C44">
        <v>460</v>
      </c>
      <c r="D44" t="s">
        <v>55</v>
      </c>
      <c r="E44" t="s">
        <v>56</v>
      </c>
      <c r="F44" t="s">
        <v>57</v>
      </c>
      <c r="G44">
        <v>40.01</v>
      </c>
      <c r="H44">
        <v>0.24</v>
      </c>
      <c r="K44" t="s">
        <v>58</v>
      </c>
      <c r="L44" t="s">
        <v>59</v>
      </c>
      <c r="M44" t="s">
        <v>63</v>
      </c>
      <c r="O44" t="e">
        <f t="shared" si="0"/>
        <v>#N/A</v>
      </c>
      <c r="P44">
        <f t="shared" si="1"/>
        <v>420.23</v>
      </c>
      <c r="Q44">
        <f t="shared" si="2"/>
        <v>420.23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37142</v>
      </c>
      <c r="B45">
        <v>420.05</v>
      </c>
      <c r="C45">
        <v>460</v>
      </c>
      <c r="D45" t="s">
        <v>55</v>
      </c>
      <c r="E45" t="s">
        <v>56</v>
      </c>
      <c r="F45" t="s">
        <v>57</v>
      </c>
      <c r="G45">
        <v>40.19</v>
      </c>
      <c r="H45">
        <v>0.24</v>
      </c>
      <c r="K45" t="s">
        <v>58</v>
      </c>
      <c r="L45" t="s">
        <v>59</v>
      </c>
      <c r="M45" t="s">
        <v>63</v>
      </c>
      <c r="O45" t="e">
        <f t="shared" si="0"/>
        <v>#N/A</v>
      </c>
      <c r="P45">
        <f t="shared" si="1"/>
        <v>420.05</v>
      </c>
      <c r="Q45">
        <f t="shared" si="2"/>
        <v>420.05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37214</v>
      </c>
      <c r="B46">
        <v>419.99</v>
      </c>
      <c r="C46">
        <v>460</v>
      </c>
      <c r="D46" t="s">
        <v>55</v>
      </c>
      <c r="E46" t="s">
        <v>56</v>
      </c>
      <c r="F46" t="s">
        <v>57</v>
      </c>
      <c r="G46">
        <v>40.25</v>
      </c>
      <c r="H46">
        <v>0.24</v>
      </c>
      <c r="K46" t="s">
        <v>58</v>
      </c>
      <c r="L46" t="s">
        <v>59</v>
      </c>
      <c r="M46" t="s">
        <v>63</v>
      </c>
      <c r="O46" t="e">
        <f t="shared" si="0"/>
        <v>#N/A</v>
      </c>
      <c r="P46">
        <f t="shared" si="1"/>
        <v>419.99</v>
      </c>
      <c r="Q46">
        <f t="shared" si="2"/>
        <v>419.99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37231.375</v>
      </c>
      <c r="B47">
        <v>419.96</v>
      </c>
      <c r="C47">
        <v>460</v>
      </c>
      <c r="D47" t="s">
        <v>55</v>
      </c>
      <c r="E47" t="s">
        <v>56</v>
      </c>
      <c r="F47" t="s">
        <v>57</v>
      </c>
      <c r="G47">
        <v>40.28</v>
      </c>
      <c r="H47">
        <v>0.24</v>
      </c>
      <c r="K47" t="s">
        <v>58</v>
      </c>
      <c r="L47" t="s">
        <v>62</v>
      </c>
      <c r="M47" t="s">
        <v>60</v>
      </c>
      <c r="O47" t="e">
        <f t="shared" si="0"/>
        <v>#N/A</v>
      </c>
      <c r="P47">
        <f t="shared" si="1"/>
        <v>419.96</v>
      </c>
      <c r="Q47">
        <f t="shared" si="2"/>
        <v>419.96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37277.385416666664</v>
      </c>
      <c r="B48">
        <v>419.94</v>
      </c>
      <c r="C48">
        <v>460</v>
      </c>
      <c r="D48" t="s">
        <v>55</v>
      </c>
      <c r="E48" t="s">
        <v>56</v>
      </c>
      <c r="F48" t="s">
        <v>57</v>
      </c>
      <c r="G48">
        <v>40.3</v>
      </c>
      <c r="H48">
        <v>0.24</v>
      </c>
      <c r="K48" t="s">
        <v>58</v>
      </c>
      <c r="L48" t="s">
        <v>62</v>
      </c>
      <c r="M48" t="s">
        <v>60</v>
      </c>
      <c r="O48" t="e">
        <f t="shared" si="0"/>
        <v>#N/A</v>
      </c>
      <c r="P48">
        <f t="shared" si="1"/>
        <v>419.94</v>
      </c>
      <c r="Q48">
        <f t="shared" si="2"/>
        <v>419.94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37301.38333333333</v>
      </c>
      <c r="B49">
        <v>419.88</v>
      </c>
      <c r="C49">
        <v>460</v>
      </c>
      <c r="D49" t="s">
        <v>55</v>
      </c>
      <c r="E49" t="s">
        <v>56</v>
      </c>
      <c r="F49" t="s">
        <v>57</v>
      </c>
      <c r="G49">
        <v>40.36</v>
      </c>
      <c r="H49">
        <v>0.24</v>
      </c>
      <c r="K49" t="s">
        <v>58</v>
      </c>
      <c r="L49" t="s">
        <v>62</v>
      </c>
      <c r="M49" t="s">
        <v>60</v>
      </c>
      <c r="O49" t="e">
        <f t="shared" si="0"/>
        <v>#N/A</v>
      </c>
      <c r="P49">
        <f t="shared" si="1"/>
        <v>419.88</v>
      </c>
      <c r="Q49">
        <f t="shared" si="2"/>
        <v>419.88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37335.416666666664</v>
      </c>
      <c r="B50">
        <v>419.73</v>
      </c>
      <c r="C50">
        <v>460</v>
      </c>
      <c r="D50" t="s">
        <v>55</v>
      </c>
      <c r="E50" t="s">
        <v>56</v>
      </c>
      <c r="F50" t="s">
        <v>57</v>
      </c>
      <c r="G50">
        <v>40.51</v>
      </c>
      <c r="H50">
        <v>0.24</v>
      </c>
      <c r="K50" t="s">
        <v>58</v>
      </c>
      <c r="L50" t="s">
        <v>62</v>
      </c>
      <c r="M50" t="s">
        <v>60</v>
      </c>
      <c r="O50" t="e">
        <f t="shared" si="0"/>
        <v>#N/A</v>
      </c>
      <c r="P50">
        <f t="shared" si="1"/>
        <v>419.73</v>
      </c>
      <c r="Q50">
        <f t="shared" si="2"/>
        <v>419.73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37364.489583333336</v>
      </c>
      <c r="B51">
        <v>419.59</v>
      </c>
      <c r="C51">
        <v>460</v>
      </c>
      <c r="D51" t="s">
        <v>55</v>
      </c>
      <c r="E51" t="s">
        <v>56</v>
      </c>
      <c r="F51" t="s">
        <v>57</v>
      </c>
      <c r="G51">
        <v>40.65</v>
      </c>
      <c r="H51">
        <v>0.24</v>
      </c>
      <c r="K51" t="s">
        <v>58</v>
      </c>
      <c r="L51" t="s">
        <v>62</v>
      </c>
      <c r="M51" t="s">
        <v>60</v>
      </c>
      <c r="O51" t="e">
        <f t="shared" si="0"/>
        <v>#N/A</v>
      </c>
      <c r="P51">
        <f t="shared" si="1"/>
        <v>419.59</v>
      </c>
      <c r="Q51">
        <f t="shared" si="2"/>
        <v>419.59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37393.72986111111</v>
      </c>
      <c r="B52">
        <v>419.62</v>
      </c>
      <c r="C52">
        <v>460</v>
      </c>
      <c r="D52" t="s">
        <v>55</v>
      </c>
      <c r="E52" t="s">
        <v>56</v>
      </c>
      <c r="F52" t="s">
        <v>57</v>
      </c>
      <c r="G52">
        <v>40.62</v>
      </c>
      <c r="H52">
        <v>0.24</v>
      </c>
      <c r="K52" t="s">
        <v>58</v>
      </c>
      <c r="L52" t="s">
        <v>62</v>
      </c>
      <c r="M52" t="s">
        <v>60</v>
      </c>
      <c r="N52" t="s">
        <v>64</v>
      </c>
      <c r="O52" t="e">
        <f t="shared" si="0"/>
        <v>#N/A</v>
      </c>
      <c r="P52">
        <f t="shared" si="1"/>
        <v>419.62</v>
      </c>
      <c r="Q52">
        <f t="shared" si="2"/>
        <v>419.62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37425.88888888889</v>
      </c>
      <c r="B53">
        <v>419.63</v>
      </c>
      <c r="C53">
        <v>460</v>
      </c>
      <c r="D53" t="s">
        <v>55</v>
      </c>
      <c r="E53" t="s">
        <v>56</v>
      </c>
      <c r="F53" t="s">
        <v>57</v>
      </c>
      <c r="G53">
        <v>40.61</v>
      </c>
      <c r="H53">
        <v>0.24</v>
      </c>
      <c r="K53" t="s">
        <v>58</v>
      </c>
      <c r="L53" t="s">
        <v>62</v>
      </c>
      <c r="M53" t="s">
        <v>60</v>
      </c>
      <c r="O53" t="e">
        <f t="shared" si="0"/>
        <v>#N/A</v>
      </c>
      <c r="P53">
        <f t="shared" si="1"/>
        <v>419.63</v>
      </c>
      <c r="Q53">
        <f t="shared" si="2"/>
        <v>419.63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37454.538194444445</v>
      </c>
      <c r="B54">
        <v>419.61</v>
      </c>
      <c r="C54">
        <v>460</v>
      </c>
      <c r="D54" t="s">
        <v>55</v>
      </c>
      <c r="E54" t="s">
        <v>56</v>
      </c>
      <c r="F54" t="s">
        <v>57</v>
      </c>
      <c r="G54">
        <v>40.63</v>
      </c>
      <c r="H54">
        <v>0.24</v>
      </c>
      <c r="K54" t="s">
        <v>58</v>
      </c>
      <c r="L54" t="s">
        <v>62</v>
      </c>
      <c r="M54" t="s">
        <v>60</v>
      </c>
      <c r="O54" t="e">
        <f t="shared" si="0"/>
        <v>#N/A</v>
      </c>
      <c r="P54">
        <f t="shared" si="1"/>
        <v>419.61</v>
      </c>
      <c r="Q54">
        <f t="shared" si="2"/>
        <v>419.61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37481.833333333336</v>
      </c>
      <c r="B55">
        <v>419.56</v>
      </c>
      <c r="C55">
        <v>460</v>
      </c>
      <c r="D55" t="s">
        <v>55</v>
      </c>
      <c r="E55" t="s">
        <v>56</v>
      </c>
      <c r="F55" t="s">
        <v>57</v>
      </c>
      <c r="G55">
        <v>40.68</v>
      </c>
      <c r="H55">
        <v>0.24</v>
      </c>
      <c r="K55" t="s">
        <v>58</v>
      </c>
      <c r="L55" t="s">
        <v>62</v>
      </c>
      <c r="M55" t="s">
        <v>60</v>
      </c>
      <c r="O55" t="e">
        <f t="shared" si="0"/>
        <v>#N/A</v>
      </c>
      <c r="P55">
        <f t="shared" si="1"/>
        <v>419.56</v>
      </c>
      <c r="Q55">
        <f t="shared" si="2"/>
        <v>419.56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37509.49652777778</v>
      </c>
      <c r="B56">
        <v>419.52</v>
      </c>
      <c r="C56">
        <v>460</v>
      </c>
      <c r="D56" t="s">
        <v>55</v>
      </c>
      <c r="E56" t="s">
        <v>56</v>
      </c>
      <c r="F56" t="s">
        <v>57</v>
      </c>
      <c r="G56">
        <v>40.72</v>
      </c>
      <c r="H56">
        <v>0.24</v>
      </c>
      <c r="K56" t="s">
        <v>58</v>
      </c>
      <c r="L56" t="s">
        <v>62</v>
      </c>
      <c r="M56" t="s">
        <v>60</v>
      </c>
      <c r="O56" t="e">
        <f t="shared" si="0"/>
        <v>#N/A</v>
      </c>
      <c r="P56">
        <f t="shared" si="1"/>
        <v>419.52</v>
      </c>
      <c r="Q56">
        <f t="shared" si="2"/>
        <v>419.52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37545.46875</v>
      </c>
      <c r="B57">
        <v>419.61</v>
      </c>
      <c r="C57">
        <v>460</v>
      </c>
      <c r="D57" t="s">
        <v>55</v>
      </c>
      <c r="E57" t="s">
        <v>56</v>
      </c>
      <c r="F57" t="s">
        <v>57</v>
      </c>
      <c r="G57">
        <v>40.63</v>
      </c>
      <c r="H57">
        <v>0.24</v>
      </c>
      <c r="K57" t="s">
        <v>58</v>
      </c>
      <c r="L57" t="s">
        <v>62</v>
      </c>
      <c r="M57" t="s">
        <v>60</v>
      </c>
      <c r="O57" t="e">
        <f t="shared" si="0"/>
        <v>#N/A</v>
      </c>
      <c r="P57">
        <f t="shared" si="1"/>
        <v>419.61</v>
      </c>
      <c r="Q57">
        <f t="shared" si="2"/>
        <v>419.61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37575.614583333336</v>
      </c>
      <c r="B58">
        <v>419.75</v>
      </c>
      <c r="C58">
        <v>460</v>
      </c>
      <c r="D58" t="s">
        <v>55</v>
      </c>
      <c r="E58" t="s">
        <v>56</v>
      </c>
      <c r="F58" t="s">
        <v>57</v>
      </c>
      <c r="G58">
        <v>40.49</v>
      </c>
      <c r="H58">
        <v>0.24</v>
      </c>
      <c r="K58" t="s">
        <v>58</v>
      </c>
      <c r="L58" t="s">
        <v>62</v>
      </c>
      <c r="M58" t="s">
        <v>60</v>
      </c>
      <c r="O58" t="e">
        <f t="shared" si="0"/>
        <v>#N/A</v>
      </c>
      <c r="P58">
        <f t="shared" si="1"/>
        <v>419.75</v>
      </c>
      <c r="Q58">
        <f t="shared" si="2"/>
        <v>419.75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37602.649305555555</v>
      </c>
      <c r="B59">
        <v>419.58</v>
      </c>
      <c r="C59">
        <v>460</v>
      </c>
      <c r="D59" t="s">
        <v>55</v>
      </c>
      <c r="E59" t="s">
        <v>56</v>
      </c>
      <c r="F59" t="s">
        <v>57</v>
      </c>
      <c r="G59">
        <v>40.66</v>
      </c>
      <c r="H59">
        <v>0.24</v>
      </c>
      <c r="K59" t="s">
        <v>58</v>
      </c>
      <c r="L59" t="s">
        <v>62</v>
      </c>
      <c r="M59" t="s">
        <v>60</v>
      </c>
      <c r="O59" t="e">
        <f t="shared" si="0"/>
        <v>#N/A</v>
      </c>
      <c r="P59">
        <f t="shared" si="1"/>
        <v>419.58</v>
      </c>
      <c r="Q59">
        <f t="shared" si="2"/>
        <v>419.58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37640.53958333333</v>
      </c>
      <c r="B60">
        <v>419.51</v>
      </c>
      <c r="C60">
        <v>460</v>
      </c>
      <c r="D60" t="s">
        <v>55</v>
      </c>
      <c r="E60" t="s">
        <v>56</v>
      </c>
      <c r="F60" t="s">
        <v>57</v>
      </c>
      <c r="G60">
        <v>40.73</v>
      </c>
      <c r="H60">
        <v>0.24</v>
      </c>
      <c r="K60" t="s">
        <v>58</v>
      </c>
      <c r="L60" t="s">
        <v>62</v>
      </c>
      <c r="M60" t="s">
        <v>60</v>
      </c>
      <c r="O60" t="e">
        <f t="shared" si="0"/>
        <v>#N/A</v>
      </c>
      <c r="P60">
        <f t="shared" si="1"/>
        <v>419.51</v>
      </c>
      <c r="Q60">
        <f t="shared" si="2"/>
        <v>419.51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37678.510416666664</v>
      </c>
      <c r="B61">
        <v>419.61</v>
      </c>
      <c r="C61">
        <v>460</v>
      </c>
      <c r="D61" t="s">
        <v>55</v>
      </c>
      <c r="E61" t="s">
        <v>56</v>
      </c>
      <c r="F61" t="s">
        <v>57</v>
      </c>
      <c r="G61">
        <v>40.59</v>
      </c>
      <c r="H61">
        <v>0.2</v>
      </c>
      <c r="K61" t="s">
        <v>58</v>
      </c>
      <c r="L61" t="s">
        <v>62</v>
      </c>
      <c r="M61" t="s">
        <v>60</v>
      </c>
      <c r="O61" t="e">
        <f t="shared" si="0"/>
        <v>#N/A</v>
      </c>
      <c r="P61">
        <f t="shared" si="1"/>
        <v>419.61</v>
      </c>
      <c r="Q61">
        <f t="shared" si="2"/>
        <v>419.61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37702.520833333336</v>
      </c>
      <c r="B62">
        <v>419.49</v>
      </c>
      <c r="C62">
        <v>460</v>
      </c>
      <c r="D62" t="s">
        <v>55</v>
      </c>
      <c r="E62" t="s">
        <v>56</v>
      </c>
      <c r="F62" t="s">
        <v>57</v>
      </c>
      <c r="G62">
        <v>40.71</v>
      </c>
      <c r="H62">
        <v>0.2</v>
      </c>
      <c r="K62" t="s">
        <v>58</v>
      </c>
      <c r="L62" t="s">
        <v>62</v>
      </c>
      <c r="M62" t="s">
        <v>60</v>
      </c>
      <c r="O62" t="e">
        <f t="shared" si="0"/>
        <v>#N/A</v>
      </c>
      <c r="P62">
        <f t="shared" si="1"/>
        <v>419.49</v>
      </c>
      <c r="Q62">
        <f t="shared" si="2"/>
        <v>419.49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37739.82638888889</v>
      </c>
      <c r="B63">
        <v>419.755</v>
      </c>
      <c r="C63">
        <v>460</v>
      </c>
      <c r="D63" t="s">
        <v>55</v>
      </c>
      <c r="E63" t="s">
        <v>56</v>
      </c>
      <c r="F63" t="s">
        <v>57</v>
      </c>
      <c r="G63">
        <v>40.445</v>
      </c>
      <c r="H63">
        <v>0.2</v>
      </c>
      <c r="K63" t="s">
        <v>58</v>
      </c>
      <c r="L63" t="s">
        <v>62</v>
      </c>
      <c r="M63" t="s">
        <v>60</v>
      </c>
      <c r="O63" t="e">
        <f t="shared" si="0"/>
        <v>#N/A</v>
      </c>
      <c r="P63">
        <f t="shared" si="1"/>
        <v>419.755</v>
      </c>
      <c r="Q63">
        <f t="shared" si="2"/>
        <v>419.755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37763.50347222222</v>
      </c>
      <c r="B64">
        <v>419.99</v>
      </c>
      <c r="C64">
        <v>460</v>
      </c>
      <c r="D64" t="s">
        <v>55</v>
      </c>
      <c r="E64" t="s">
        <v>56</v>
      </c>
      <c r="F64" t="s">
        <v>57</v>
      </c>
      <c r="G64">
        <v>40.21</v>
      </c>
      <c r="H64">
        <v>0.2</v>
      </c>
      <c r="K64" t="s">
        <v>58</v>
      </c>
      <c r="L64" t="s">
        <v>62</v>
      </c>
      <c r="M64" t="s">
        <v>60</v>
      </c>
      <c r="O64" t="e">
        <f t="shared" si="0"/>
        <v>#N/A</v>
      </c>
      <c r="P64">
        <f t="shared" si="1"/>
        <v>419.99</v>
      </c>
      <c r="Q64">
        <f t="shared" si="2"/>
        <v>419.99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37785.50347222222</v>
      </c>
      <c r="B65">
        <v>420.25</v>
      </c>
      <c r="C65">
        <v>460</v>
      </c>
      <c r="D65" t="s">
        <v>55</v>
      </c>
      <c r="E65" t="s">
        <v>56</v>
      </c>
      <c r="F65" t="s">
        <v>57</v>
      </c>
      <c r="G65">
        <v>39.95</v>
      </c>
      <c r="H65">
        <v>0.2</v>
      </c>
      <c r="K65" t="s">
        <v>58</v>
      </c>
      <c r="L65" t="s">
        <v>62</v>
      </c>
      <c r="M65" t="s">
        <v>60</v>
      </c>
      <c r="O65" t="e">
        <f t="shared" si="0"/>
        <v>#N/A</v>
      </c>
      <c r="P65">
        <f t="shared" si="1"/>
        <v>420.25</v>
      </c>
      <c r="Q65">
        <f t="shared" si="2"/>
        <v>420.25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37814.51388888889</v>
      </c>
      <c r="B66">
        <v>420.01</v>
      </c>
      <c r="C66">
        <v>460</v>
      </c>
      <c r="D66" t="s">
        <v>55</v>
      </c>
      <c r="E66" t="s">
        <v>56</v>
      </c>
      <c r="F66" t="s">
        <v>57</v>
      </c>
      <c r="G66">
        <v>40.19</v>
      </c>
      <c r="H66">
        <v>0.2</v>
      </c>
      <c r="K66" t="s">
        <v>58</v>
      </c>
      <c r="L66" t="s">
        <v>62</v>
      </c>
      <c r="M66" t="s">
        <v>60</v>
      </c>
      <c r="O66" t="e">
        <f t="shared" si="0"/>
        <v>#N/A</v>
      </c>
      <c r="P66">
        <f t="shared" si="1"/>
        <v>420.01</v>
      </c>
      <c r="Q66">
        <f t="shared" si="2"/>
        <v>420.01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37911.538194444445</v>
      </c>
      <c r="B67">
        <v>421.41</v>
      </c>
      <c r="C67">
        <v>460</v>
      </c>
      <c r="D67" t="s">
        <v>55</v>
      </c>
      <c r="E67" t="s">
        <v>56</v>
      </c>
      <c r="F67" t="s">
        <v>57</v>
      </c>
      <c r="G67">
        <v>38.79</v>
      </c>
      <c r="H67">
        <v>0.2</v>
      </c>
      <c r="K67" t="s">
        <v>58</v>
      </c>
      <c r="L67" t="s">
        <v>62</v>
      </c>
      <c r="M67" t="s">
        <v>60</v>
      </c>
      <c r="O67" t="e">
        <f t="shared" si="0"/>
        <v>#N/A</v>
      </c>
      <c r="P67">
        <f t="shared" si="1"/>
        <v>421.41</v>
      </c>
      <c r="Q67">
        <f t="shared" si="2"/>
        <v>421.41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37939.5</v>
      </c>
      <c r="B68">
        <v>421.96</v>
      </c>
      <c r="C68">
        <v>460</v>
      </c>
      <c r="D68" t="s">
        <v>55</v>
      </c>
      <c r="E68" t="s">
        <v>56</v>
      </c>
      <c r="F68" t="s">
        <v>57</v>
      </c>
      <c r="G68">
        <v>38.24</v>
      </c>
      <c r="H68">
        <v>0.2</v>
      </c>
      <c r="K68" t="s">
        <v>58</v>
      </c>
      <c r="L68" t="s">
        <v>62</v>
      </c>
      <c r="M68" t="s">
        <v>60</v>
      </c>
      <c r="O68" t="e">
        <f aca="true" t="shared" si="13" ref="O68:O125">IF(EXACT(E68,"Nivel Dinámico"),IF(B68=0,NA(),B68),NA())</f>
        <v>#N/A</v>
      </c>
      <c r="P68">
        <f aca="true" t="shared" si="14" ref="P68:P125">IF(AND(EXACT(E68,"Nivel Estático"),NOT(EXACT(F68,"SONDA AUTOMÁTICA"))),IF(B68=0,NA(),B68),NA())</f>
        <v>421.96</v>
      </c>
      <c r="Q68">
        <f aca="true" t="shared" si="15" ref="Q68:Q125">IF(ISNA(P68),IF(ISNA(R68),IF(ISNA(S68),"",S68),R68),P68)</f>
        <v>421.96</v>
      </c>
      <c r="R68" s="10" t="e">
        <f aca="true" t="shared" si="16" ref="R68:R125">IF(EXACT(E68,"Extrapolado"),IF(B68=0,NA(),B68),NA())</f>
        <v>#N/A</v>
      </c>
      <c r="S68" s="2" t="e">
        <f aca="true" t="shared" si="17" ref="S68:S125">IF(EXACT(F68,"SONDA AUTOMÁTICA"),IF(B68=0,NA(),B68),NA())</f>
        <v>#N/A</v>
      </c>
    </row>
    <row r="69" spans="1:19" ht="12.75">
      <c r="A69" s="1">
        <v>37961.48263888889</v>
      </c>
      <c r="B69">
        <v>421.85</v>
      </c>
      <c r="C69">
        <v>460</v>
      </c>
      <c r="D69" t="s">
        <v>55</v>
      </c>
      <c r="E69" t="s">
        <v>56</v>
      </c>
      <c r="F69" t="s">
        <v>57</v>
      </c>
      <c r="G69">
        <v>38.35</v>
      </c>
      <c r="H69">
        <v>0.2</v>
      </c>
      <c r="K69" t="s">
        <v>58</v>
      </c>
      <c r="L69" t="s">
        <v>62</v>
      </c>
      <c r="M69" t="s">
        <v>60</v>
      </c>
      <c r="O69" t="e">
        <f t="shared" si="13"/>
        <v>#N/A</v>
      </c>
      <c r="P69">
        <f t="shared" si="14"/>
        <v>421.85</v>
      </c>
      <c r="Q69">
        <f t="shared" si="15"/>
        <v>421.85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38004.5</v>
      </c>
      <c r="B70">
        <v>422.01</v>
      </c>
      <c r="C70">
        <v>460</v>
      </c>
      <c r="D70" t="s">
        <v>55</v>
      </c>
      <c r="E70" t="s">
        <v>56</v>
      </c>
      <c r="F70" t="s">
        <v>57</v>
      </c>
      <c r="G70">
        <v>38.19</v>
      </c>
      <c r="H70">
        <v>0.2</v>
      </c>
      <c r="K70" t="s">
        <v>58</v>
      </c>
      <c r="L70" t="s">
        <v>62</v>
      </c>
      <c r="M70" t="s">
        <v>60</v>
      </c>
      <c r="O70" t="e">
        <f t="shared" si="13"/>
        <v>#N/A</v>
      </c>
      <c r="P70">
        <f t="shared" si="14"/>
        <v>422.01</v>
      </c>
      <c r="Q70">
        <f t="shared" si="15"/>
        <v>422.01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38031.5</v>
      </c>
      <c r="B71">
        <v>422.71</v>
      </c>
      <c r="C71">
        <v>460</v>
      </c>
      <c r="D71" t="s">
        <v>55</v>
      </c>
      <c r="E71" t="s">
        <v>56</v>
      </c>
      <c r="F71" t="s">
        <v>57</v>
      </c>
      <c r="G71">
        <v>37.49</v>
      </c>
      <c r="H71">
        <v>0.2</v>
      </c>
      <c r="K71" t="s">
        <v>58</v>
      </c>
      <c r="L71" t="s">
        <v>62</v>
      </c>
      <c r="M71" t="s">
        <v>60</v>
      </c>
      <c r="O71" t="e">
        <f t="shared" si="13"/>
        <v>#N/A</v>
      </c>
      <c r="P71">
        <f t="shared" si="14"/>
        <v>422.71</v>
      </c>
      <c r="Q71">
        <f t="shared" si="15"/>
        <v>422.71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38059.48611111111</v>
      </c>
      <c r="B72">
        <v>422.69</v>
      </c>
      <c r="C72">
        <v>460</v>
      </c>
      <c r="D72" t="s">
        <v>55</v>
      </c>
      <c r="E72" t="s">
        <v>56</v>
      </c>
      <c r="F72" t="s">
        <v>57</v>
      </c>
      <c r="G72">
        <v>37.51</v>
      </c>
      <c r="H72">
        <v>0.2</v>
      </c>
      <c r="K72" t="s">
        <v>58</v>
      </c>
      <c r="L72" t="s">
        <v>62</v>
      </c>
      <c r="M72" t="s">
        <v>60</v>
      </c>
      <c r="O72" t="e">
        <f t="shared" si="13"/>
        <v>#N/A</v>
      </c>
      <c r="P72">
        <f t="shared" si="14"/>
        <v>422.69</v>
      </c>
      <c r="Q72">
        <f t="shared" si="15"/>
        <v>422.69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38085.458333333336</v>
      </c>
      <c r="B73">
        <v>423.03</v>
      </c>
      <c r="C73">
        <v>460</v>
      </c>
      <c r="D73" t="s">
        <v>55</v>
      </c>
      <c r="E73" t="s">
        <v>56</v>
      </c>
      <c r="F73" t="s">
        <v>57</v>
      </c>
      <c r="G73">
        <v>37.17</v>
      </c>
      <c r="H73">
        <v>0.2</v>
      </c>
      <c r="K73" t="s">
        <v>58</v>
      </c>
      <c r="L73" t="s">
        <v>62</v>
      </c>
      <c r="M73" t="s">
        <v>60</v>
      </c>
      <c r="O73" t="e">
        <f t="shared" si="13"/>
        <v>#N/A</v>
      </c>
      <c r="P73">
        <f t="shared" si="14"/>
        <v>423.03</v>
      </c>
      <c r="Q73">
        <f t="shared" si="15"/>
        <v>423.03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38150.461805555555</v>
      </c>
      <c r="B74">
        <v>423.26</v>
      </c>
      <c r="C74">
        <v>460</v>
      </c>
      <c r="D74" t="s">
        <v>55</v>
      </c>
      <c r="E74" t="s">
        <v>56</v>
      </c>
      <c r="F74" t="s">
        <v>57</v>
      </c>
      <c r="G74">
        <v>36.94</v>
      </c>
      <c r="H74">
        <v>0.2</v>
      </c>
      <c r="K74" t="s">
        <v>58</v>
      </c>
      <c r="L74" t="s">
        <v>62</v>
      </c>
      <c r="M74" t="s">
        <v>60</v>
      </c>
      <c r="O74" t="e">
        <f t="shared" si="13"/>
        <v>#N/A</v>
      </c>
      <c r="P74">
        <f t="shared" si="14"/>
        <v>423.26</v>
      </c>
      <c r="Q74">
        <f t="shared" si="15"/>
        <v>423.26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38178.479166666664</v>
      </c>
      <c r="B75">
        <v>423.33</v>
      </c>
      <c r="C75">
        <v>460</v>
      </c>
      <c r="D75" t="s">
        <v>55</v>
      </c>
      <c r="E75" t="s">
        <v>56</v>
      </c>
      <c r="F75" t="s">
        <v>57</v>
      </c>
      <c r="G75">
        <v>36.87</v>
      </c>
      <c r="H75">
        <v>0.2</v>
      </c>
      <c r="K75" t="s">
        <v>58</v>
      </c>
      <c r="L75" t="s">
        <v>62</v>
      </c>
      <c r="M75" t="s">
        <v>60</v>
      </c>
      <c r="O75" t="e">
        <f t="shared" si="13"/>
        <v>#N/A</v>
      </c>
      <c r="P75">
        <f t="shared" si="14"/>
        <v>423.33</v>
      </c>
      <c r="Q75">
        <f t="shared" si="15"/>
        <v>423.33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38211.4375</v>
      </c>
      <c r="B76">
        <v>423.43</v>
      </c>
      <c r="C76">
        <v>460</v>
      </c>
      <c r="D76" t="s">
        <v>55</v>
      </c>
      <c r="E76" t="s">
        <v>56</v>
      </c>
      <c r="F76" t="s">
        <v>57</v>
      </c>
      <c r="G76">
        <v>36.77</v>
      </c>
      <c r="H76">
        <v>0.2</v>
      </c>
      <c r="K76" t="s">
        <v>58</v>
      </c>
      <c r="L76" t="s">
        <v>62</v>
      </c>
      <c r="M76" t="s">
        <v>60</v>
      </c>
      <c r="O76" t="e">
        <f t="shared" si="13"/>
        <v>#N/A</v>
      </c>
      <c r="P76">
        <f t="shared" si="14"/>
        <v>423.43</v>
      </c>
      <c r="Q76">
        <f t="shared" si="15"/>
        <v>423.43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38241.479166666664</v>
      </c>
      <c r="B77">
        <v>423.34</v>
      </c>
      <c r="C77">
        <v>460</v>
      </c>
      <c r="D77" t="s">
        <v>55</v>
      </c>
      <c r="E77" t="s">
        <v>56</v>
      </c>
      <c r="F77" t="s">
        <v>57</v>
      </c>
      <c r="G77">
        <v>36.86</v>
      </c>
      <c r="H77">
        <v>0.2</v>
      </c>
      <c r="K77" t="s">
        <v>58</v>
      </c>
      <c r="L77" t="s">
        <v>62</v>
      </c>
      <c r="M77" t="s">
        <v>60</v>
      </c>
      <c r="O77" t="e">
        <f t="shared" si="13"/>
        <v>#N/A</v>
      </c>
      <c r="P77">
        <f t="shared" si="14"/>
        <v>423.34</v>
      </c>
      <c r="Q77">
        <f t="shared" si="15"/>
        <v>423.34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38324.4375</v>
      </c>
      <c r="B78">
        <v>423.6</v>
      </c>
      <c r="C78">
        <v>460</v>
      </c>
      <c r="D78" t="s">
        <v>55</v>
      </c>
      <c r="E78" t="s">
        <v>56</v>
      </c>
      <c r="F78" t="s">
        <v>57</v>
      </c>
      <c r="G78">
        <v>36.6</v>
      </c>
      <c r="H78">
        <v>0.2</v>
      </c>
      <c r="K78" t="s">
        <v>58</v>
      </c>
      <c r="L78" t="s">
        <v>62</v>
      </c>
      <c r="M78" t="s">
        <v>60</v>
      </c>
      <c r="O78" t="e">
        <f t="shared" si="13"/>
        <v>#N/A</v>
      </c>
      <c r="P78">
        <f t="shared" si="14"/>
        <v>423.6</v>
      </c>
      <c r="Q78">
        <f t="shared" si="15"/>
        <v>423.6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38359.47222222222</v>
      </c>
      <c r="B79">
        <v>419.15</v>
      </c>
      <c r="C79">
        <v>460</v>
      </c>
      <c r="D79" t="s">
        <v>55</v>
      </c>
      <c r="E79" t="s">
        <v>56</v>
      </c>
      <c r="F79" t="s">
        <v>57</v>
      </c>
      <c r="G79">
        <v>41.05</v>
      </c>
      <c r="H79">
        <v>0.2</v>
      </c>
      <c r="K79" t="s">
        <v>58</v>
      </c>
      <c r="L79" t="s">
        <v>62</v>
      </c>
      <c r="M79" t="s">
        <v>60</v>
      </c>
      <c r="O79" t="e">
        <f t="shared" si="13"/>
        <v>#N/A</v>
      </c>
      <c r="P79">
        <f t="shared" si="14"/>
        <v>419.15</v>
      </c>
      <c r="Q79">
        <f t="shared" si="15"/>
        <v>419.15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38395.47222222222</v>
      </c>
      <c r="B80">
        <v>423.75</v>
      </c>
      <c r="C80">
        <v>460</v>
      </c>
      <c r="D80" t="s">
        <v>55</v>
      </c>
      <c r="E80" t="s">
        <v>56</v>
      </c>
      <c r="F80" t="s">
        <v>57</v>
      </c>
      <c r="G80">
        <v>36.45</v>
      </c>
      <c r="H80">
        <v>0.2</v>
      </c>
      <c r="K80" t="s">
        <v>58</v>
      </c>
      <c r="L80" t="s">
        <v>62</v>
      </c>
      <c r="M80" t="s">
        <v>60</v>
      </c>
      <c r="O80" t="e">
        <f t="shared" si="13"/>
        <v>#N/A</v>
      </c>
      <c r="P80">
        <f t="shared" si="14"/>
        <v>423.75</v>
      </c>
      <c r="Q80">
        <f t="shared" si="15"/>
        <v>423.75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38423.46527777778</v>
      </c>
      <c r="B81">
        <v>423.96</v>
      </c>
      <c r="C81">
        <v>460</v>
      </c>
      <c r="D81" t="s">
        <v>55</v>
      </c>
      <c r="E81" t="s">
        <v>56</v>
      </c>
      <c r="F81" t="s">
        <v>57</v>
      </c>
      <c r="G81">
        <v>36.24</v>
      </c>
      <c r="H81">
        <v>0.2</v>
      </c>
      <c r="K81" t="s">
        <v>58</v>
      </c>
      <c r="L81" t="s">
        <v>62</v>
      </c>
      <c r="M81" t="s">
        <v>60</v>
      </c>
      <c r="O81" t="e">
        <f t="shared" si="13"/>
        <v>#N/A</v>
      </c>
      <c r="P81">
        <f t="shared" si="14"/>
        <v>423.96</v>
      </c>
      <c r="Q81">
        <f t="shared" si="15"/>
        <v>423.96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38451.520833333336</v>
      </c>
      <c r="B82">
        <v>423.935</v>
      </c>
      <c r="C82">
        <v>460</v>
      </c>
      <c r="D82" t="s">
        <v>55</v>
      </c>
      <c r="E82" t="s">
        <v>56</v>
      </c>
      <c r="F82" t="s">
        <v>57</v>
      </c>
      <c r="G82">
        <v>36.265</v>
      </c>
      <c r="H82">
        <v>0.2</v>
      </c>
      <c r="K82" t="s">
        <v>58</v>
      </c>
      <c r="L82" t="s">
        <v>62</v>
      </c>
      <c r="M82" t="s">
        <v>60</v>
      </c>
      <c r="N82" t="s">
        <v>65</v>
      </c>
      <c r="O82" t="e">
        <f t="shared" si="13"/>
        <v>#N/A</v>
      </c>
      <c r="P82">
        <f t="shared" si="14"/>
        <v>423.935</v>
      </c>
      <c r="Q82">
        <f t="shared" si="15"/>
        <v>423.935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38479.49652777778</v>
      </c>
      <c r="B83">
        <v>423.75</v>
      </c>
      <c r="C83">
        <v>460</v>
      </c>
      <c r="D83" t="s">
        <v>55</v>
      </c>
      <c r="E83" t="s">
        <v>56</v>
      </c>
      <c r="F83" t="s">
        <v>57</v>
      </c>
      <c r="G83">
        <v>36.45</v>
      </c>
      <c r="H83">
        <v>0.2</v>
      </c>
      <c r="K83" t="s">
        <v>58</v>
      </c>
      <c r="L83" t="s">
        <v>62</v>
      </c>
      <c r="M83" t="s">
        <v>60</v>
      </c>
      <c r="O83" t="e">
        <f t="shared" si="13"/>
        <v>#N/A</v>
      </c>
      <c r="P83">
        <f t="shared" si="14"/>
        <v>423.75</v>
      </c>
      <c r="Q83">
        <f t="shared" si="15"/>
        <v>423.75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38542.48263888889</v>
      </c>
      <c r="B84">
        <v>423.97</v>
      </c>
      <c r="C84">
        <v>460</v>
      </c>
      <c r="D84" t="s">
        <v>55</v>
      </c>
      <c r="E84" t="s">
        <v>56</v>
      </c>
      <c r="F84" t="s">
        <v>57</v>
      </c>
      <c r="G84">
        <v>36.23</v>
      </c>
      <c r="H84">
        <v>0.2</v>
      </c>
      <c r="K84" t="s">
        <v>58</v>
      </c>
      <c r="L84" t="s">
        <v>62</v>
      </c>
      <c r="M84" t="s">
        <v>60</v>
      </c>
      <c r="O84" t="e">
        <f t="shared" si="13"/>
        <v>#N/A</v>
      </c>
      <c r="P84">
        <f t="shared" si="14"/>
        <v>423.97</v>
      </c>
      <c r="Q84">
        <f t="shared" si="15"/>
        <v>423.97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38576.77222222222</v>
      </c>
      <c r="B85">
        <v>423.94</v>
      </c>
      <c r="C85">
        <v>460</v>
      </c>
      <c r="D85" t="s">
        <v>55</v>
      </c>
      <c r="E85" t="s">
        <v>56</v>
      </c>
      <c r="F85" t="s">
        <v>57</v>
      </c>
      <c r="G85">
        <v>36.26</v>
      </c>
      <c r="H85">
        <v>0.2</v>
      </c>
      <c r="K85" t="s">
        <v>58</v>
      </c>
      <c r="L85" t="s">
        <v>62</v>
      </c>
      <c r="M85" t="s">
        <v>60</v>
      </c>
      <c r="O85" t="e">
        <f t="shared" si="13"/>
        <v>#N/A</v>
      </c>
      <c r="P85">
        <f t="shared" si="14"/>
        <v>423.94</v>
      </c>
      <c r="Q85">
        <f t="shared" si="15"/>
        <v>423.94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38605.532638888886</v>
      </c>
      <c r="B86">
        <v>424.16</v>
      </c>
      <c r="C86">
        <v>460</v>
      </c>
      <c r="D86" t="s">
        <v>55</v>
      </c>
      <c r="E86" t="s">
        <v>56</v>
      </c>
      <c r="F86" t="s">
        <v>57</v>
      </c>
      <c r="G86">
        <v>36.04</v>
      </c>
      <c r="H86">
        <v>0.2</v>
      </c>
      <c r="K86" t="s">
        <v>58</v>
      </c>
      <c r="L86" t="s">
        <v>62</v>
      </c>
      <c r="M86" t="s">
        <v>60</v>
      </c>
      <c r="O86" t="e">
        <f t="shared" si="13"/>
        <v>#N/A</v>
      </c>
      <c r="P86">
        <f t="shared" si="14"/>
        <v>424.16</v>
      </c>
      <c r="Q86">
        <f t="shared" si="15"/>
        <v>424.16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38633.49652777778</v>
      </c>
      <c r="B87">
        <v>423.935</v>
      </c>
      <c r="C87">
        <v>460</v>
      </c>
      <c r="D87" t="s">
        <v>55</v>
      </c>
      <c r="E87" t="s">
        <v>56</v>
      </c>
      <c r="F87" t="s">
        <v>57</v>
      </c>
      <c r="G87">
        <v>36.265</v>
      </c>
      <c r="H87">
        <v>0.2</v>
      </c>
      <c r="K87" t="s">
        <v>58</v>
      </c>
      <c r="L87" t="s">
        <v>62</v>
      </c>
      <c r="M87" t="s">
        <v>60</v>
      </c>
      <c r="N87" t="s">
        <v>65</v>
      </c>
      <c r="O87" t="e">
        <f t="shared" si="13"/>
        <v>#N/A</v>
      </c>
      <c r="P87">
        <f t="shared" si="14"/>
        <v>423.935</v>
      </c>
      <c r="Q87">
        <f t="shared" si="15"/>
        <v>423.935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38661.50347222222</v>
      </c>
      <c r="B88">
        <v>424.08</v>
      </c>
      <c r="C88">
        <v>460</v>
      </c>
      <c r="D88" t="s">
        <v>55</v>
      </c>
      <c r="E88" t="s">
        <v>56</v>
      </c>
      <c r="F88" t="s">
        <v>57</v>
      </c>
      <c r="G88">
        <v>36.12</v>
      </c>
      <c r="H88">
        <v>0.2</v>
      </c>
      <c r="K88" t="s">
        <v>58</v>
      </c>
      <c r="L88" t="s">
        <v>62</v>
      </c>
      <c r="M88" t="s">
        <v>60</v>
      </c>
      <c r="O88" t="e">
        <f t="shared" si="13"/>
        <v>#N/A</v>
      </c>
      <c r="P88">
        <f t="shared" si="14"/>
        <v>424.08</v>
      </c>
      <c r="Q88">
        <f t="shared" si="15"/>
        <v>424.08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38690.501388888886</v>
      </c>
      <c r="B89">
        <v>424.15</v>
      </c>
      <c r="C89">
        <v>460</v>
      </c>
      <c r="D89" t="s">
        <v>55</v>
      </c>
      <c r="E89" t="s">
        <v>56</v>
      </c>
      <c r="F89" t="s">
        <v>57</v>
      </c>
      <c r="G89">
        <v>36.05</v>
      </c>
      <c r="H89">
        <v>0.2</v>
      </c>
      <c r="K89" t="s">
        <v>58</v>
      </c>
      <c r="L89" t="s">
        <v>62</v>
      </c>
      <c r="M89" t="s">
        <v>60</v>
      </c>
      <c r="O89" t="e">
        <f t="shared" si="13"/>
        <v>#N/A</v>
      </c>
      <c r="P89">
        <f t="shared" si="14"/>
        <v>424.15</v>
      </c>
      <c r="Q89">
        <f t="shared" si="15"/>
        <v>424.15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38731.520833333336</v>
      </c>
      <c r="B90">
        <v>424.16</v>
      </c>
      <c r="C90">
        <v>460</v>
      </c>
      <c r="D90" t="s">
        <v>55</v>
      </c>
      <c r="E90" t="s">
        <v>56</v>
      </c>
      <c r="F90" t="s">
        <v>57</v>
      </c>
      <c r="G90">
        <v>36.04</v>
      </c>
      <c r="H90">
        <v>0.2</v>
      </c>
      <c r="K90" t="s">
        <v>58</v>
      </c>
      <c r="L90" t="s">
        <v>62</v>
      </c>
      <c r="M90" t="s">
        <v>60</v>
      </c>
      <c r="O90" t="e">
        <f t="shared" si="13"/>
        <v>#N/A</v>
      </c>
      <c r="P90">
        <f t="shared" si="14"/>
        <v>424.16</v>
      </c>
      <c r="Q90">
        <f t="shared" si="15"/>
        <v>424.16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38758.48611111111</v>
      </c>
      <c r="B91">
        <v>424.18</v>
      </c>
      <c r="C91">
        <v>460</v>
      </c>
      <c r="D91" t="s">
        <v>55</v>
      </c>
      <c r="E91" t="s">
        <v>56</v>
      </c>
      <c r="F91" t="s">
        <v>57</v>
      </c>
      <c r="G91">
        <v>36.02</v>
      </c>
      <c r="H91">
        <v>0.2</v>
      </c>
      <c r="K91" t="s">
        <v>58</v>
      </c>
      <c r="L91" t="s">
        <v>62</v>
      </c>
      <c r="M91" t="s">
        <v>60</v>
      </c>
      <c r="O91" t="e">
        <f t="shared" si="13"/>
        <v>#N/A</v>
      </c>
      <c r="P91">
        <f t="shared" si="14"/>
        <v>424.18</v>
      </c>
      <c r="Q91">
        <f t="shared" si="15"/>
        <v>424.18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38787.50555555556</v>
      </c>
      <c r="B92">
        <v>424.16</v>
      </c>
      <c r="C92">
        <v>460</v>
      </c>
      <c r="D92" t="s">
        <v>55</v>
      </c>
      <c r="E92" t="s">
        <v>56</v>
      </c>
      <c r="F92" t="s">
        <v>57</v>
      </c>
      <c r="G92">
        <v>36.04</v>
      </c>
      <c r="H92">
        <v>0.2</v>
      </c>
      <c r="K92" t="s">
        <v>58</v>
      </c>
      <c r="L92" t="s">
        <v>62</v>
      </c>
      <c r="M92" t="s">
        <v>60</v>
      </c>
      <c r="O92" t="e">
        <f t="shared" si="13"/>
        <v>#N/A</v>
      </c>
      <c r="P92">
        <f t="shared" si="14"/>
        <v>424.16</v>
      </c>
      <c r="Q92">
        <f t="shared" si="15"/>
        <v>424.16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38815.42916666667</v>
      </c>
      <c r="B93">
        <v>424.22</v>
      </c>
      <c r="C93">
        <v>460</v>
      </c>
      <c r="D93" t="s">
        <v>55</v>
      </c>
      <c r="E93" t="s">
        <v>56</v>
      </c>
      <c r="F93" t="s">
        <v>57</v>
      </c>
      <c r="G93">
        <v>35.98</v>
      </c>
      <c r="H93">
        <v>0.2</v>
      </c>
      <c r="K93" t="s">
        <v>58</v>
      </c>
      <c r="L93" t="s">
        <v>62</v>
      </c>
      <c r="M93" t="s">
        <v>60</v>
      </c>
      <c r="O93" t="e">
        <f t="shared" si="13"/>
        <v>#N/A</v>
      </c>
      <c r="P93">
        <f t="shared" si="14"/>
        <v>424.22</v>
      </c>
      <c r="Q93">
        <f t="shared" si="15"/>
        <v>424.22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38878.49652777778</v>
      </c>
      <c r="B94">
        <v>423.15</v>
      </c>
      <c r="C94">
        <v>460</v>
      </c>
      <c r="D94" t="s">
        <v>55</v>
      </c>
      <c r="E94" t="s">
        <v>56</v>
      </c>
      <c r="F94" t="s">
        <v>57</v>
      </c>
      <c r="G94">
        <v>37.05</v>
      </c>
      <c r="H94">
        <v>0.2</v>
      </c>
      <c r="K94" t="s">
        <v>58</v>
      </c>
      <c r="L94" t="s">
        <v>62</v>
      </c>
      <c r="M94" t="s">
        <v>60</v>
      </c>
      <c r="N94" t="s">
        <v>9</v>
      </c>
      <c r="O94" t="e">
        <f t="shared" si="13"/>
        <v>#N/A</v>
      </c>
      <c r="P94">
        <f t="shared" si="14"/>
        <v>423.15</v>
      </c>
      <c r="Q94">
        <f t="shared" si="15"/>
        <v>423.15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38968.75</v>
      </c>
      <c r="B95">
        <v>423.79</v>
      </c>
      <c r="C95">
        <v>460</v>
      </c>
      <c r="D95" t="s">
        <v>55</v>
      </c>
      <c r="E95" t="s">
        <v>56</v>
      </c>
      <c r="F95" t="s">
        <v>57</v>
      </c>
      <c r="G95">
        <v>36.41</v>
      </c>
      <c r="H95">
        <v>0.2</v>
      </c>
      <c r="K95" t="s">
        <v>58</v>
      </c>
      <c r="L95" t="s">
        <v>62</v>
      </c>
      <c r="M95" t="s">
        <v>60</v>
      </c>
      <c r="O95" t="e">
        <f t="shared" si="13"/>
        <v>#N/A</v>
      </c>
      <c r="P95">
        <f t="shared" si="14"/>
        <v>423.79</v>
      </c>
      <c r="Q95">
        <f t="shared" si="15"/>
        <v>423.79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39011.46875</v>
      </c>
      <c r="B96">
        <v>424.04</v>
      </c>
      <c r="C96">
        <v>460</v>
      </c>
      <c r="D96" t="s">
        <v>55</v>
      </c>
      <c r="E96" t="s">
        <v>56</v>
      </c>
      <c r="F96" t="s">
        <v>57</v>
      </c>
      <c r="G96">
        <v>36.16</v>
      </c>
      <c r="H96">
        <v>0.2</v>
      </c>
      <c r="K96" t="s">
        <v>58</v>
      </c>
      <c r="L96" t="s">
        <v>62</v>
      </c>
      <c r="M96" t="s">
        <v>60</v>
      </c>
      <c r="O96" t="e">
        <f t="shared" si="13"/>
        <v>#N/A</v>
      </c>
      <c r="P96">
        <f t="shared" si="14"/>
        <v>424.04</v>
      </c>
      <c r="Q96">
        <f t="shared" si="15"/>
        <v>424.04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39033.46388888889</v>
      </c>
      <c r="C97">
        <v>460</v>
      </c>
      <c r="D97" t="s">
        <v>55</v>
      </c>
      <c r="E97" t="s">
        <v>56</v>
      </c>
      <c r="F97" t="s">
        <v>57</v>
      </c>
      <c r="H97">
        <v>0.2</v>
      </c>
      <c r="K97" t="s">
        <v>58</v>
      </c>
      <c r="L97" t="s">
        <v>62</v>
      </c>
      <c r="M97" t="s">
        <v>60</v>
      </c>
      <c r="O97" t="e">
        <f t="shared" si="13"/>
        <v>#N/A</v>
      </c>
      <c r="P97" t="e">
        <f t="shared" si="14"/>
        <v>#N/A</v>
      </c>
      <c r="Q97">
        <f t="shared" si="15"/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39103.46527777778</v>
      </c>
      <c r="B98">
        <v>422.265</v>
      </c>
      <c r="C98">
        <v>460</v>
      </c>
      <c r="D98" t="s">
        <v>55</v>
      </c>
      <c r="E98" t="s">
        <v>56</v>
      </c>
      <c r="F98" t="s">
        <v>57</v>
      </c>
      <c r="G98">
        <v>37.935</v>
      </c>
      <c r="H98">
        <v>0.2</v>
      </c>
      <c r="K98" t="s">
        <v>58</v>
      </c>
      <c r="L98" t="s">
        <v>62</v>
      </c>
      <c r="M98" t="s">
        <v>60</v>
      </c>
      <c r="O98" t="e">
        <f t="shared" si="13"/>
        <v>#N/A</v>
      </c>
      <c r="P98">
        <f t="shared" si="14"/>
        <v>422.265</v>
      </c>
      <c r="Q98">
        <f t="shared" si="15"/>
        <v>422.265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39215.4375</v>
      </c>
      <c r="B99">
        <v>424.1</v>
      </c>
      <c r="C99">
        <v>460</v>
      </c>
      <c r="D99" t="s">
        <v>55</v>
      </c>
      <c r="E99" t="s">
        <v>56</v>
      </c>
      <c r="F99" t="s">
        <v>57</v>
      </c>
      <c r="G99">
        <v>36.1</v>
      </c>
      <c r="H99">
        <v>0.2</v>
      </c>
      <c r="K99" t="s">
        <v>58</v>
      </c>
      <c r="L99" t="s">
        <v>62</v>
      </c>
      <c r="M99" t="s">
        <v>60</v>
      </c>
      <c r="O99" t="e">
        <f t="shared" si="13"/>
        <v>#N/A</v>
      </c>
      <c r="P99">
        <f t="shared" si="14"/>
        <v>424.1</v>
      </c>
      <c r="Q99">
        <f t="shared" si="15"/>
        <v>424.1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39271.464583333334</v>
      </c>
      <c r="B100">
        <v>423.93</v>
      </c>
      <c r="C100">
        <v>460</v>
      </c>
      <c r="D100" t="s">
        <v>55</v>
      </c>
      <c r="E100" t="s">
        <v>56</v>
      </c>
      <c r="F100" t="s">
        <v>57</v>
      </c>
      <c r="G100">
        <v>36.27</v>
      </c>
      <c r="H100">
        <v>0.2</v>
      </c>
      <c r="K100" t="s">
        <v>58</v>
      </c>
      <c r="L100" t="s">
        <v>62</v>
      </c>
      <c r="M100" t="s">
        <v>60</v>
      </c>
      <c r="O100" t="e">
        <f t="shared" si="13"/>
        <v>#N/A</v>
      </c>
      <c r="P100">
        <f t="shared" si="14"/>
        <v>423.93</v>
      </c>
      <c r="Q100">
        <f t="shared" si="15"/>
        <v>423.93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39341.42013888889</v>
      </c>
      <c r="B101">
        <v>423.86</v>
      </c>
      <c r="C101">
        <v>460</v>
      </c>
      <c r="D101" t="s">
        <v>55</v>
      </c>
      <c r="E101" t="s">
        <v>56</v>
      </c>
      <c r="F101" t="s">
        <v>57</v>
      </c>
      <c r="G101">
        <v>36.34</v>
      </c>
      <c r="H101">
        <v>0.2</v>
      </c>
      <c r="K101" t="s">
        <v>58</v>
      </c>
      <c r="L101" t="s">
        <v>62</v>
      </c>
      <c r="M101" t="s">
        <v>60</v>
      </c>
      <c r="O101" t="e">
        <f t="shared" si="13"/>
        <v>#N/A</v>
      </c>
      <c r="P101">
        <f t="shared" si="14"/>
        <v>423.86</v>
      </c>
      <c r="Q101">
        <f t="shared" si="15"/>
        <v>423.86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39402.45486111111</v>
      </c>
      <c r="B102">
        <v>423.345</v>
      </c>
      <c r="C102">
        <v>460</v>
      </c>
      <c r="D102" t="s">
        <v>55</v>
      </c>
      <c r="E102" t="s">
        <v>56</v>
      </c>
      <c r="F102" t="s">
        <v>57</v>
      </c>
      <c r="G102">
        <v>36.855</v>
      </c>
      <c r="H102">
        <v>0.2</v>
      </c>
      <c r="K102" t="s">
        <v>58</v>
      </c>
      <c r="L102" t="s">
        <v>62</v>
      </c>
      <c r="M102" t="s">
        <v>60</v>
      </c>
      <c r="O102" t="e">
        <f t="shared" si="13"/>
        <v>#N/A</v>
      </c>
      <c r="P102">
        <f t="shared" si="14"/>
        <v>423.345</v>
      </c>
      <c r="Q102">
        <f t="shared" si="15"/>
        <v>423.345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39495.45277777778</v>
      </c>
      <c r="B103">
        <v>423.315</v>
      </c>
      <c r="C103">
        <v>460</v>
      </c>
      <c r="D103" t="s">
        <v>55</v>
      </c>
      <c r="E103" t="s">
        <v>56</v>
      </c>
      <c r="F103" t="s">
        <v>57</v>
      </c>
      <c r="G103">
        <v>36.885</v>
      </c>
      <c r="H103">
        <v>0.2</v>
      </c>
      <c r="K103" t="s">
        <v>58</v>
      </c>
      <c r="L103" t="s">
        <v>62</v>
      </c>
      <c r="M103" t="s">
        <v>60</v>
      </c>
      <c r="O103" t="e">
        <f t="shared" si="13"/>
        <v>#N/A</v>
      </c>
      <c r="P103">
        <f t="shared" si="14"/>
        <v>423.315</v>
      </c>
      <c r="Q103">
        <f t="shared" si="15"/>
        <v>423.315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39521.458333333336</v>
      </c>
      <c r="B104">
        <v>423.365</v>
      </c>
      <c r="C104">
        <v>460</v>
      </c>
      <c r="D104" t="s">
        <v>55</v>
      </c>
      <c r="E104" t="s">
        <v>56</v>
      </c>
      <c r="F104" t="s">
        <v>57</v>
      </c>
      <c r="G104">
        <v>36.835</v>
      </c>
      <c r="H104">
        <v>0.2</v>
      </c>
      <c r="K104" t="s">
        <v>58</v>
      </c>
      <c r="L104" t="s">
        <v>62</v>
      </c>
      <c r="M104" t="s">
        <v>60</v>
      </c>
      <c r="O104" t="e">
        <f t="shared" si="13"/>
        <v>#N/A</v>
      </c>
      <c r="P104">
        <f t="shared" si="14"/>
        <v>423.365</v>
      </c>
      <c r="Q104">
        <f t="shared" si="15"/>
        <v>423.365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39550.770833333336</v>
      </c>
      <c r="B105">
        <v>421.27</v>
      </c>
      <c r="C105">
        <v>460</v>
      </c>
      <c r="D105" t="s">
        <v>55</v>
      </c>
      <c r="E105" t="s">
        <v>56</v>
      </c>
      <c r="F105" t="s">
        <v>57</v>
      </c>
      <c r="G105">
        <v>38.93</v>
      </c>
      <c r="H105">
        <v>0.2</v>
      </c>
      <c r="K105" t="s">
        <v>58</v>
      </c>
      <c r="L105" t="s">
        <v>62</v>
      </c>
      <c r="M105" t="s">
        <v>60</v>
      </c>
      <c r="O105" t="e">
        <f t="shared" si="13"/>
        <v>#N/A</v>
      </c>
      <c r="P105">
        <f t="shared" si="14"/>
        <v>421.27</v>
      </c>
      <c r="Q105">
        <f t="shared" si="15"/>
        <v>421.27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39619.58125</v>
      </c>
      <c r="B106">
        <v>423.24</v>
      </c>
      <c r="C106">
        <v>460</v>
      </c>
      <c r="D106" t="s">
        <v>55</v>
      </c>
      <c r="E106" t="s">
        <v>56</v>
      </c>
      <c r="F106" t="s">
        <v>57</v>
      </c>
      <c r="G106">
        <v>36.96</v>
      </c>
      <c r="H106">
        <v>0.2</v>
      </c>
      <c r="K106" t="s">
        <v>58</v>
      </c>
      <c r="L106" t="s">
        <v>62</v>
      </c>
      <c r="M106" t="s">
        <v>60</v>
      </c>
      <c r="O106" t="e">
        <f t="shared" si="13"/>
        <v>#N/A</v>
      </c>
      <c r="P106">
        <f t="shared" si="14"/>
        <v>423.24</v>
      </c>
      <c r="Q106">
        <f t="shared" si="15"/>
        <v>423.24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39680.791666666664</v>
      </c>
      <c r="B107">
        <v>422.47</v>
      </c>
      <c r="C107">
        <v>460</v>
      </c>
      <c r="D107" t="s">
        <v>55</v>
      </c>
      <c r="E107" t="s">
        <v>56</v>
      </c>
      <c r="F107" t="s">
        <v>57</v>
      </c>
      <c r="G107">
        <v>37.73</v>
      </c>
      <c r="H107">
        <v>0.2</v>
      </c>
      <c r="K107" t="s">
        <v>58</v>
      </c>
      <c r="L107" t="s">
        <v>62</v>
      </c>
      <c r="M107" t="s">
        <v>60</v>
      </c>
      <c r="O107" t="e">
        <f t="shared" si="13"/>
        <v>#N/A</v>
      </c>
      <c r="P107">
        <f t="shared" si="14"/>
        <v>422.47</v>
      </c>
      <c r="Q107">
        <f t="shared" si="15"/>
        <v>422.47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39710.77638888889</v>
      </c>
      <c r="B108">
        <v>423.17</v>
      </c>
      <c r="C108">
        <v>460</v>
      </c>
      <c r="D108" t="s">
        <v>55</v>
      </c>
      <c r="E108" t="s">
        <v>56</v>
      </c>
      <c r="F108" t="s">
        <v>57</v>
      </c>
      <c r="G108">
        <v>37.03</v>
      </c>
      <c r="H108">
        <v>0.2</v>
      </c>
      <c r="K108" t="s">
        <v>58</v>
      </c>
      <c r="L108" t="s">
        <v>62</v>
      </c>
      <c r="M108" t="s">
        <v>60</v>
      </c>
      <c r="O108" t="e">
        <f t="shared" si="13"/>
        <v>#N/A</v>
      </c>
      <c r="P108">
        <f t="shared" si="14"/>
        <v>423.17</v>
      </c>
      <c r="Q108">
        <f t="shared" si="15"/>
        <v>423.17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39795.635416666664</v>
      </c>
      <c r="B109">
        <v>422.97</v>
      </c>
      <c r="C109">
        <v>460</v>
      </c>
      <c r="D109" t="s">
        <v>55</v>
      </c>
      <c r="E109" t="s">
        <v>56</v>
      </c>
      <c r="F109" t="s">
        <v>57</v>
      </c>
      <c r="G109">
        <v>37.23</v>
      </c>
      <c r="H109">
        <v>0.2</v>
      </c>
      <c r="K109" t="s">
        <v>58</v>
      </c>
      <c r="L109" t="s">
        <v>62</v>
      </c>
      <c r="M109" t="s">
        <v>60</v>
      </c>
      <c r="O109" t="e">
        <f t="shared" si="13"/>
        <v>#N/A</v>
      </c>
      <c r="P109">
        <f t="shared" si="14"/>
        <v>422.97</v>
      </c>
      <c r="Q109">
        <f t="shared" si="15"/>
        <v>422.97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39837.46944444445</v>
      </c>
      <c r="B110">
        <v>421.9</v>
      </c>
      <c r="C110">
        <v>460</v>
      </c>
      <c r="D110" t="s">
        <v>55</v>
      </c>
      <c r="E110" t="s">
        <v>56</v>
      </c>
      <c r="F110" t="s">
        <v>57</v>
      </c>
      <c r="G110">
        <v>38.3</v>
      </c>
      <c r="H110">
        <v>0.2</v>
      </c>
      <c r="K110" t="s">
        <v>58</v>
      </c>
      <c r="L110" t="s">
        <v>62</v>
      </c>
      <c r="M110" t="s">
        <v>60</v>
      </c>
      <c r="O110" t="e">
        <f t="shared" si="13"/>
        <v>#N/A</v>
      </c>
      <c r="P110">
        <f t="shared" si="14"/>
        <v>421.9</v>
      </c>
      <c r="Q110">
        <f t="shared" si="15"/>
        <v>421.9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39885.80416666667</v>
      </c>
      <c r="B111">
        <v>423.54</v>
      </c>
      <c r="C111">
        <v>460</v>
      </c>
      <c r="D111" t="s">
        <v>55</v>
      </c>
      <c r="E111" t="s">
        <v>56</v>
      </c>
      <c r="F111" t="s">
        <v>57</v>
      </c>
      <c r="G111">
        <v>36.66</v>
      </c>
      <c r="H111">
        <v>0.2</v>
      </c>
      <c r="K111" t="s">
        <v>58</v>
      </c>
      <c r="L111" t="s">
        <v>62</v>
      </c>
      <c r="M111" t="s">
        <v>60</v>
      </c>
      <c r="O111" t="e">
        <f t="shared" si="13"/>
        <v>#N/A</v>
      </c>
      <c r="P111">
        <f t="shared" si="14"/>
        <v>423.54</v>
      </c>
      <c r="Q111">
        <f t="shared" si="15"/>
        <v>423.54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39914.478472222225</v>
      </c>
      <c r="B112">
        <v>423.85</v>
      </c>
      <c r="C112">
        <v>460</v>
      </c>
      <c r="D112" t="s">
        <v>55</v>
      </c>
      <c r="E112" t="s">
        <v>56</v>
      </c>
      <c r="F112" t="s">
        <v>57</v>
      </c>
      <c r="G112">
        <v>36.35</v>
      </c>
      <c r="H112">
        <v>0.2</v>
      </c>
      <c r="K112" t="s">
        <v>58</v>
      </c>
      <c r="L112" t="s">
        <v>62</v>
      </c>
      <c r="M112" t="s">
        <v>60</v>
      </c>
      <c r="O112" t="e">
        <f t="shared" si="13"/>
        <v>#N/A</v>
      </c>
      <c r="P112">
        <f t="shared" si="14"/>
        <v>423.85</v>
      </c>
      <c r="Q112">
        <f t="shared" si="15"/>
        <v>423.85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39948.77847222222</v>
      </c>
      <c r="B113">
        <v>424</v>
      </c>
      <c r="C113">
        <v>460</v>
      </c>
      <c r="D113" t="s">
        <v>55</v>
      </c>
      <c r="E113" t="s">
        <v>56</v>
      </c>
      <c r="F113" t="s">
        <v>57</v>
      </c>
      <c r="G113">
        <v>36.2</v>
      </c>
      <c r="H113">
        <v>0.2</v>
      </c>
      <c r="K113" t="s">
        <v>58</v>
      </c>
      <c r="L113" t="s">
        <v>62</v>
      </c>
      <c r="M113" t="s">
        <v>60</v>
      </c>
      <c r="O113" t="e">
        <f t="shared" si="13"/>
        <v>#N/A</v>
      </c>
      <c r="P113">
        <f t="shared" si="14"/>
        <v>424</v>
      </c>
      <c r="Q113">
        <f t="shared" si="15"/>
        <v>424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40006.52777777778</v>
      </c>
      <c r="B114">
        <v>423.6</v>
      </c>
      <c r="C114">
        <v>460</v>
      </c>
      <c r="D114" t="s">
        <v>55</v>
      </c>
      <c r="E114" t="s">
        <v>56</v>
      </c>
      <c r="F114" t="s">
        <v>57</v>
      </c>
      <c r="G114">
        <v>36.6</v>
      </c>
      <c r="H114">
        <v>0.2</v>
      </c>
      <c r="K114" t="s">
        <v>58</v>
      </c>
      <c r="L114" t="s">
        <v>62</v>
      </c>
      <c r="M114" t="s">
        <v>60</v>
      </c>
      <c r="O114" t="e">
        <f t="shared" si="13"/>
        <v>#N/A</v>
      </c>
      <c r="P114">
        <f t="shared" si="14"/>
        <v>423.6</v>
      </c>
      <c r="Q114">
        <f t="shared" si="15"/>
        <v>423.6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40077.78472222222</v>
      </c>
      <c r="B115">
        <v>422.88</v>
      </c>
      <c r="C115">
        <v>460</v>
      </c>
      <c r="D115" t="s">
        <v>55</v>
      </c>
      <c r="E115" t="s">
        <v>56</v>
      </c>
      <c r="F115" t="s">
        <v>57</v>
      </c>
      <c r="G115">
        <v>37.32</v>
      </c>
      <c r="H115">
        <v>0.2</v>
      </c>
      <c r="K115" t="s">
        <v>58</v>
      </c>
      <c r="L115" t="s">
        <v>62</v>
      </c>
      <c r="M115" t="s">
        <v>60</v>
      </c>
      <c r="O115" t="e">
        <f t="shared" si="13"/>
        <v>#N/A</v>
      </c>
      <c r="P115">
        <f t="shared" si="14"/>
        <v>422.88</v>
      </c>
      <c r="Q115">
        <f t="shared" si="15"/>
        <v>422.88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40102.75625</v>
      </c>
      <c r="B116">
        <v>422.98</v>
      </c>
      <c r="C116">
        <v>460</v>
      </c>
      <c r="D116" t="s">
        <v>55</v>
      </c>
      <c r="E116" t="s">
        <v>56</v>
      </c>
      <c r="F116" t="s">
        <v>57</v>
      </c>
      <c r="G116">
        <v>37.22</v>
      </c>
      <c r="H116">
        <v>0.2</v>
      </c>
      <c r="K116" t="s">
        <v>58</v>
      </c>
      <c r="L116" t="s">
        <v>62</v>
      </c>
      <c r="M116" t="s">
        <v>60</v>
      </c>
      <c r="O116" t="e">
        <f t="shared" si="13"/>
        <v>#N/A</v>
      </c>
      <c r="P116">
        <f t="shared" si="14"/>
        <v>422.98</v>
      </c>
      <c r="Q116">
        <f t="shared" si="15"/>
        <v>422.98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40132.569444444445</v>
      </c>
      <c r="B117">
        <v>422.91</v>
      </c>
      <c r="C117">
        <v>460</v>
      </c>
      <c r="D117" t="s">
        <v>55</v>
      </c>
      <c r="E117" t="s">
        <v>56</v>
      </c>
      <c r="F117" t="s">
        <v>57</v>
      </c>
      <c r="G117">
        <v>37.29</v>
      </c>
      <c r="H117">
        <v>0.2</v>
      </c>
      <c r="K117" t="s">
        <v>58</v>
      </c>
      <c r="L117" t="s">
        <v>62</v>
      </c>
      <c r="M117" t="s">
        <v>60</v>
      </c>
      <c r="O117" t="e">
        <f t="shared" si="13"/>
        <v>#N/A</v>
      </c>
      <c r="P117">
        <f t="shared" si="14"/>
        <v>422.91</v>
      </c>
      <c r="Q117">
        <f t="shared" si="15"/>
        <v>422.91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40160.59375</v>
      </c>
      <c r="B118">
        <v>422.98</v>
      </c>
      <c r="C118">
        <v>460</v>
      </c>
      <c r="D118" t="s">
        <v>55</v>
      </c>
      <c r="E118" t="s">
        <v>56</v>
      </c>
      <c r="F118" t="s">
        <v>57</v>
      </c>
      <c r="G118">
        <v>37.22</v>
      </c>
      <c r="H118">
        <v>0.2</v>
      </c>
      <c r="K118" t="s">
        <v>58</v>
      </c>
      <c r="L118" t="s">
        <v>62</v>
      </c>
      <c r="M118" t="s">
        <v>60</v>
      </c>
      <c r="O118" t="e">
        <f t="shared" si="13"/>
        <v>#N/A</v>
      </c>
      <c r="P118">
        <f t="shared" si="14"/>
        <v>422.98</v>
      </c>
      <c r="Q118">
        <f t="shared" si="15"/>
        <v>422.98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40200.614583333336</v>
      </c>
      <c r="B119">
        <v>422.71</v>
      </c>
      <c r="C119">
        <v>460</v>
      </c>
      <c r="D119" t="s">
        <v>55</v>
      </c>
      <c r="E119" t="s">
        <v>56</v>
      </c>
      <c r="F119" t="s">
        <v>57</v>
      </c>
      <c r="G119">
        <v>37.49</v>
      </c>
      <c r="H119">
        <v>0.2</v>
      </c>
      <c r="K119" t="s">
        <v>58</v>
      </c>
      <c r="L119" t="s">
        <v>62</v>
      </c>
      <c r="M119" t="s">
        <v>60</v>
      </c>
      <c r="O119" t="e">
        <f t="shared" si="13"/>
        <v>#N/A</v>
      </c>
      <c r="P119">
        <f t="shared" si="14"/>
        <v>422.71</v>
      </c>
      <c r="Q119">
        <f t="shared" si="15"/>
        <v>422.71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40233.50277777778</v>
      </c>
      <c r="B120">
        <v>422.65</v>
      </c>
      <c r="C120">
        <v>460</v>
      </c>
      <c r="D120" t="s">
        <v>55</v>
      </c>
      <c r="E120" t="s">
        <v>56</v>
      </c>
      <c r="F120" t="s">
        <v>57</v>
      </c>
      <c r="G120">
        <v>37.55</v>
      </c>
      <c r="H120">
        <v>0.2</v>
      </c>
      <c r="K120" t="s">
        <v>58</v>
      </c>
      <c r="L120" t="s">
        <v>62</v>
      </c>
      <c r="M120" t="s">
        <v>60</v>
      </c>
      <c r="O120" t="e">
        <f t="shared" si="13"/>
        <v>#N/A</v>
      </c>
      <c r="P120">
        <f t="shared" si="14"/>
        <v>422.65</v>
      </c>
      <c r="Q120">
        <f t="shared" si="15"/>
        <v>422.65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40283.836805555555</v>
      </c>
      <c r="B121">
        <v>422.52</v>
      </c>
      <c r="C121">
        <v>460</v>
      </c>
      <c r="D121" t="s">
        <v>55</v>
      </c>
      <c r="E121" t="s">
        <v>56</v>
      </c>
      <c r="F121" t="s">
        <v>57</v>
      </c>
      <c r="G121">
        <v>37.68</v>
      </c>
      <c r="H121">
        <v>0.2</v>
      </c>
      <c r="K121" t="s">
        <v>58</v>
      </c>
      <c r="L121" t="s">
        <v>62</v>
      </c>
      <c r="M121" t="s">
        <v>60</v>
      </c>
      <c r="O121" t="e">
        <f t="shared" si="13"/>
        <v>#N/A</v>
      </c>
      <c r="P121">
        <f t="shared" si="14"/>
        <v>422.52</v>
      </c>
      <c r="Q121">
        <f t="shared" si="15"/>
        <v>422.52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40350.5625</v>
      </c>
      <c r="B122">
        <v>422.58</v>
      </c>
      <c r="C122">
        <v>460</v>
      </c>
      <c r="D122" t="s">
        <v>55</v>
      </c>
      <c r="E122" t="s">
        <v>56</v>
      </c>
      <c r="F122" t="s">
        <v>57</v>
      </c>
      <c r="G122">
        <v>37.62</v>
      </c>
      <c r="H122">
        <v>0.2</v>
      </c>
      <c r="K122" t="s">
        <v>58</v>
      </c>
      <c r="L122" t="s">
        <v>62</v>
      </c>
      <c r="M122" t="s">
        <v>60</v>
      </c>
      <c r="O122" t="e">
        <f t="shared" si="13"/>
        <v>#N/A</v>
      </c>
      <c r="P122">
        <f t="shared" si="14"/>
        <v>422.58</v>
      </c>
      <c r="Q122">
        <f t="shared" si="15"/>
        <v>422.58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40382.73472222222</v>
      </c>
      <c r="B123">
        <v>422.5</v>
      </c>
      <c r="C123">
        <v>460</v>
      </c>
      <c r="D123" t="s">
        <v>55</v>
      </c>
      <c r="E123" t="s">
        <v>56</v>
      </c>
      <c r="F123" t="s">
        <v>57</v>
      </c>
      <c r="G123">
        <v>37.7</v>
      </c>
      <c r="H123">
        <v>0.2</v>
      </c>
      <c r="K123" t="s">
        <v>58</v>
      </c>
      <c r="L123" t="s">
        <v>62</v>
      </c>
      <c r="M123" t="s">
        <v>60</v>
      </c>
      <c r="O123" t="e">
        <f t="shared" si="13"/>
        <v>#N/A</v>
      </c>
      <c r="P123">
        <f t="shared" si="14"/>
        <v>422.5</v>
      </c>
      <c r="Q123">
        <f t="shared" si="15"/>
        <v>422.5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40407.46111111111</v>
      </c>
      <c r="B124">
        <v>422.4</v>
      </c>
      <c r="C124">
        <v>460</v>
      </c>
      <c r="D124" t="s">
        <v>55</v>
      </c>
      <c r="E124" t="s">
        <v>56</v>
      </c>
      <c r="F124" t="s">
        <v>57</v>
      </c>
      <c r="G124">
        <v>37.8</v>
      </c>
      <c r="H124">
        <v>0.2</v>
      </c>
      <c r="K124" t="s">
        <v>58</v>
      </c>
      <c r="L124" t="s">
        <v>62</v>
      </c>
      <c r="M124" t="s">
        <v>60</v>
      </c>
      <c r="O124" t="e">
        <f t="shared" si="13"/>
        <v>#N/A</v>
      </c>
      <c r="P124">
        <f t="shared" si="14"/>
        <v>422.4</v>
      </c>
      <c r="Q124">
        <f t="shared" si="15"/>
        <v>422.4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40437.82777777778</v>
      </c>
      <c r="B125">
        <v>422.4</v>
      </c>
      <c r="C125">
        <v>460</v>
      </c>
      <c r="D125" t="s">
        <v>55</v>
      </c>
      <c r="E125" t="s">
        <v>56</v>
      </c>
      <c r="F125" t="s">
        <v>57</v>
      </c>
      <c r="G125">
        <v>37.8</v>
      </c>
      <c r="H125">
        <v>0.2</v>
      </c>
      <c r="K125" t="s">
        <v>58</v>
      </c>
      <c r="L125" t="s">
        <v>62</v>
      </c>
      <c r="M125" t="s">
        <v>60</v>
      </c>
      <c r="O125" t="e">
        <f t="shared" si="13"/>
        <v>#N/A</v>
      </c>
      <c r="P125">
        <f t="shared" si="14"/>
        <v>422.4</v>
      </c>
      <c r="Q125">
        <f t="shared" si="15"/>
        <v>422.4</v>
      </c>
      <c r="R125" s="10" t="e">
        <f t="shared" si="16"/>
        <v>#N/A</v>
      </c>
      <c r="S125" s="2" t="e">
        <f t="shared" si="1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424.22</v>
      </c>
    </row>
    <row r="15000" ht="12.75">
      <c r="AJ15000">
        <f>MAX($Q$3:$Q$125)</f>
        <v>424.22</v>
      </c>
    </row>
    <row r="15001" ht="12.75">
      <c r="AJ15001">
        <f>MIN($Q$3:$Q$125)</f>
        <v>419.15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TCarceller</cp:lastModifiedBy>
  <dcterms:created xsi:type="dcterms:W3CDTF">2002-03-26T13:55:49Z</dcterms:created>
  <dcterms:modified xsi:type="dcterms:W3CDTF">2012-11-08T15:10:11Z</dcterms:modified>
  <cp:category/>
  <cp:version/>
  <cp:contentType/>
  <cp:contentStatus/>
</cp:coreProperties>
</file>