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516-4-0074 (Bunt)" sheetId="1" r:id="rId1"/>
    <sheet name="Gráf.Estadísticas (Bunt)" sheetId="2" r:id="rId2"/>
    <sheet name="Gráf.IndiceEstado (Bunt)" sheetId="3" r:id="rId3"/>
    <sheet name="PA 2516-4-0074" sheetId="4" r:id="rId4"/>
  </sheets>
  <definedNames/>
  <calcPr fullCalcOnLoad="1"/>
</workbook>
</file>

<file path=xl/sharedStrings.xml><?xml version="1.0" encoding="utf-8"?>
<sst xmlns="http://schemas.openxmlformats.org/spreadsheetml/2006/main" count="888" uniqueCount="69">
  <si>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</si>
  <si>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</si>
  <si>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</si>
  <si>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</si>
  <si>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</si>
  <si>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</si>
  <si>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</si>
  <si>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</si>
  <si>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</si>
  <si>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</si>
  <si>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</si>
  <si>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</si>
  <si>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</si>
  <si>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</si>
  <si>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</si>
  <si>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</si>
  <si>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</si>
  <si>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</si>
  <si>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</si>
  <si>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</si>
  <si>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</si>
  <si>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</si>
  <si>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</si>
  <si>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</si>
  <si>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</si>
  <si>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</si>
  <si>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</si>
  <si>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</si>
  <si>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</si>
  <si>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</si>
  <si>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</si>
  <si>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</si>
  <si>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</si>
  <si>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</si>
  <si>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</si>
  <si>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</si>
  <si>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</si>
  <si>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</si>
  <si>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</si>
  <si>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</si>
  <si>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SABIÑAN MARM. EL RODEJON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</si>
  <si>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</si>
  <si>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</si>
  <si>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</si>
  <si>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</si>
  <si>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</si>
  <si>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</si>
  <si>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</si>
  <si>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</si>
  <si>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</si>
  <si>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</si>
  <si>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</si>
  <si>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</si>
  <si>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</si>
  <si>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</si>
  <si>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Bunt</t>
  </si>
  <si>
    <t>Extrapolado</t>
  </si>
  <si>
    <t>SONDA MANUAL</t>
  </si>
  <si>
    <t>BROCAL</t>
  </si>
  <si>
    <t>CHE (OPH)</t>
  </si>
  <si>
    <t>día</t>
  </si>
  <si>
    <t>Extrapolado con el 251640071</t>
  </si>
  <si>
    <t>Nivel Estático</t>
  </si>
  <si>
    <t>día y hora</t>
  </si>
  <si>
    <t>CHE (S CONTROL Y VIGILANCIA DPH)</t>
  </si>
  <si>
    <t>Ricardo López Plaza</t>
  </si>
  <si>
    <t>Pablo Galán</t>
  </si>
  <si>
    <t>Víctor Torcal, pone interrogante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</si>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</sst>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2">
    <font>
      <sz val="10"/>
      <name val="Arial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4"/>
      <color indexed="8"/>
      <name val="Tahoma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2516-4-0074 (SABIÑAN MARM. EL RODEJON)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2516-4-0074'!$A$3:$A$125</c:f>
              <c:strCache>
                <c:ptCount val="123"/>
                <c:pt idx="0">
                  <c:v>39829</c:v>
                </c:pt>
                <c:pt idx="1">
                  <c:v>40077.81597222222</c:v>
                </c:pt>
                <c:pt idx="2">
                  <c:v>40108.40277777778</c:v>
                </c:pt>
                <c:pt idx="3">
                  <c:v>40141.381944444445</c:v>
                </c:pt>
                <c:pt idx="4">
                  <c:v>40176.625</c:v>
                </c:pt>
                <c:pt idx="5">
                  <c:v>40199.569444444445</c:v>
                </c:pt>
                <c:pt idx="6">
                  <c:v>40234.416666666664</c:v>
                </c:pt>
                <c:pt idx="7">
                  <c:v>40260.645833333336</c:v>
                </c:pt>
                <c:pt idx="8">
                  <c:v>40282.5625</c:v>
                </c:pt>
                <c:pt idx="9">
                  <c:v>40283.541666666664</c:v>
                </c:pt>
                <c:pt idx="10">
                  <c:v>40312.40277777778</c:v>
                </c:pt>
                <c:pt idx="11">
                  <c:v>40312.40972222222</c:v>
                </c:pt>
                <c:pt idx="12">
                  <c:v>40347.625</c:v>
                </c:pt>
                <c:pt idx="13">
                  <c:v>40347.63888888889</c:v>
                </c:pt>
                <c:pt idx="14">
                  <c:v>40372.8125</c:v>
                </c:pt>
                <c:pt idx="15">
                  <c:v>40372.833333333336</c:v>
                </c:pt>
                <c:pt idx="16">
                  <c:v>40396.75</c:v>
                </c:pt>
                <c:pt idx="17">
                  <c:v>40396.76736111111</c:v>
                </c:pt>
                <c:pt idx="18">
                  <c:v>40430.79375</c:v>
                </c:pt>
                <c:pt idx="19">
                  <c:v>40430.80347222222</c:v>
                </c:pt>
                <c:pt idx="20">
                  <c:v>40469.618055555555</c:v>
                </c:pt>
                <c:pt idx="21">
                  <c:v>40469.63263888889</c:v>
                </c:pt>
                <c:pt idx="22">
                  <c:v>40487.51736111111</c:v>
                </c:pt>
                <c:pt idx="23">
                  <c:v>40487.520833333336</c:v>
                </c:pt>
                <c:pt idx="24">
                  <c:v>40647.416666666664</c:v>
                </c:pt>
                <c:pt idx="25">
                  <c:v>40703.48611111111</c:v>
                </c:pt>
                <c:pt idx="26">
                  <c:v>40736.486805555556</c:v>
                </c:pt>
                <c:pt idx="27">
                  <c:v>40736.53125</c:v>
                </c:pt>
                <c:pt idx="28">
                  <c:v>40759.57638888889</c:v>
                </c:pt>
                <c:pt idx="29">
                  <c:v>40808.489583333336</c:v>
                </c:pt>
                <c:pt idx="30">
                  <c:v>40833.552083333336</c:v>
                </c:pt>
                <c:pt idx="31">
                  <c:v>40855.475694444445</c:v>
                </c:pt>
                <c:pt idx="32">
                  <c:v>40882.53125</c:v>
                </c:pt>
                <c:pt idx="33">
                  <c:v>40918.5</c:v>
                </c:pt>
                <c:pt idx="34">
                  <c:v>40962.48611111111</c:v>
                </c:pt>
                <c:pt idx="35">
                  <c:v>40976.53125</c:v>
                </c:pt>
                <c:pt idx="36">
                  <c:v>41001.47222222222</c:v>
                </c:pt>
                <c:pt idx="37">
                  <c:v>41036.416666666664</c:v>
                </c:pt>
                <c:pt idx="38">
                  <c:v>41072.493055555555</c:v>
                </c:pt>
                <c:pt idx="39">
                  <c:v>41093.3</c:v>
                </c:pt>
                <c:pt idx="40">
                  <c:v>41128.520833333336</c:v>
                </c:pt>
                <c:pt idx="41">
                  <c:v>41158.506944444445</c:v>
                </c:pt>
                <c:pt idx="42">
                  <c:v>41191.36111111111</c:v>
                </c:pt>
                <c:pt idx="43">
                  <c:v>41222.38888888889</c:v>
                </c:pt>
                <c:pt idx="44">
                  <c:v>41253.333333333336</c:v>
                </c:pt>
                <c:pt idx="45">
                  <c:v>41284.479166666664</c:v>
                </c:pt>
                <c:pt idx="46">
                  <c:v>41295.555555555555</c:v>
                </c:pt>
                <c:pt idx="47">
                  <c:v>41316.541666666664</c:v>
                </c:pt>
                <c:pt idx="48">
                  <c:v>41348.541666666664</c:v>
                </c:pt>
                <c:pt idx="49">
                  <c:v>41373.53472222222</c:v>
                </c:pt>
                <c:pt idx="50">
                  <c:v>41403.458333333336</c:v>
                </c:pt>
                <c:pt idx="51">
                  <c:v>41435.524305555555</c:v>
                </c:pt>
                <c:pt idx="52">
                  <c:v>41464.49652777778</c:v>
                </c:pt>
                <c:pt idx="53">
                  <c:v>41491.375</c:v>
                </c:pt>
                <c:pt idx="54">
                  <c:v>41522.479166666664</c:v>
                </c:pt>
                <c:pt idx="55">
                  <c:v>41568</c:v>
                </c:pt>
                <c:pt idx="56">
                  <c:v>41593.55902777778</c:v>
                </c:pt>
                <c:pt idx="57">
                  <c:v>41620.458333333336</c:v>
                </c:pt>
                <c:pt idx="58">
                  <c:v>41697.413194444445</c:v>
                </c:pt>
                <c:pt idx="59">
                  <c:v>41715.458333333336</c:v>
                </c:pt>
                <c:pt idx="60">
                  <c:v>41737.40972222222</c:v>
                </c:pt>
                <c:pt idx="61">
                  <c:v>41771.5625</c:v>
                </c:pt>
                <c:pt idx="62">
                  <c:v>41803.506944444445</c:v>
                </c:pt>
                <c:pt idx="63">
                  <c:v>41823.555555555555</c:v>
                </c:pt>
                <c:pt idx="64">
                  <c:v>41870.583333333336</c:v>
                </c:pt>
                <c:pt idx="65">
                  <c:v>41887.4375</c:v>
                </c:pt>
                <c:pt idx="66">
                  <c:v>41933.5</c:v>
                </c:pt>
                <c:pt idx="67">
                  <c:v>41971.46875</c:v>
                </c:pt>
                <c:pt idx="68">
                  <c:v>42023.493055555555</c:v>
                </c:pt>
                <c:pt idx="69">
                  <c:v>42044.59722222222</c:v>
                </c:pt>
                <c:pt idx="70">
                  <c:v>42086.45138888889</c:v>
                </c:pt>
                <c:pt idx="71">
                  <c:v>42121.520833333336</c:v>
                </c:pt>
                <c:pt idx="72">
                  <c:v>42152.49652777778</c:v>
                </c:pt>
                <c:pt idx="73">
                  <c:v>42173.479166666664</c:v>
                </c:pt>
                <c:pt idx="74">
                  <c:v>42240.461805555555</c:v>
                </c:pt>
                <c:pt idx="75">
                  <c:v>42261.506944444445</c:v>
                </c:pt>
                <c:pt idx="76">
                  <c:v>42307.5625</c:v>
                </c:pt>
                <c:pt idx="77">
                  <c:v>42332.375</c:v>
                </c:pt>
                <c:pt idx="78">
                  <c:v>42360.506944444445</c:v>
                </c:pt>
                <c:pt idx="79">
                  <c:v>42388.48611111111</c:v>
                </c:pt>
                <c:pt idx="80">
                  <c:v>42429.53472222222</c:v>
                </c:pt>
                <c:pt idx="81">
                  <c:v>42780.555555555555</c:v>
                </c:pt>
                <c:pt idx="82">
                  <c:v>42818.541666666664</c:v>
                </c:pt>
                <c:pt idx="83">
                  <c:v>42845.53472222222</c:v>
                </c:pt>
                <c:pt idx="84">
                  <c:v>42878.524305555555</c:v>
                </c:pt>
                <c:pt idx="85">
                  <c:v>42891.52777777778</c:v>
                </c:pt>
                <c:pt idx="86">
                  <c:v>42971.52777777778</c:v>
                </c:pt>
                <c:pt idx="87">
                  <c:v>43007.524305555555</c:v>
                </c:pt>
                <c:pt idx="88">
                  <c:v>43027.59375</c:v>
                </c:pt>
                <c:pt idx="89">
                  <c:v>43067.541666666664</c:v>
                </c:pt>
                <c:pt idx="90">
                  <c:v>43097.37152777778</c:v>
                </c:pt>
                <c:pt idx="91">
                  <c:v>43102.475694444445</c:v>
                </c:pt>
                <c:pt idx="92">
                  <c:v>43137.541666666664</c:v>
                </c:pt>
                <c:pt idx="93">
                  <c:v>43181.552083333336</c:v>
                </c:pt>
                <c:pt idx="94">
                  <c:v>43216.5625</c:v>
                </c:pt>
                <c:pt idx="95">
                  <c:v>43252.520833333336</c:v>
                </c:pt>
                <c:pt idx="96">
                  <c:v>43280.52777777778</c:v>
                </c:pt>
                <c:pt idx="97">
                  <c:v>43304.510416666664</c:v>
                </c:pt>
                <c:pt idx="98">
                  <c:v>43320.538194444445</c:v>
                </c:pt>
                <c:pt idx="99">
                  <c:v>43361.53125</c:v>
                </c:pt>
                <c:pt idx="100">
                  <c:v>43398.56597222222</c:v>
                </c:pt>
                <c:pt idx="101">
                  <c:v>43416.5625</c:v>
                </c:pt>
                <c:pt idx="102">
                  <c:v>43445</c:v>
                </c:pt>
                <c:pt idx="103">
                  <c:v>43524.569444444445</c:v>
                </c:pt>
                <c:pt idx="104">
                  <c:v>43547.569444444445</c:v>
                </c:pt>
                <c:pt idx="105">
                  <c:v>43563.52777777778</c:v>
                </c:pt>
                <c:pt idx="106">
                  <c:v>43616.54861111111</c:v>
                </c:pt>
                <c:pt idx="107">
                  <c:v>43633.555555555555</c:v>
                </c:pt>
                <c:pt idx="108">
                  <c:v>43671.572916666664</c:v>
                </c:pt>
                <c:pt idx="109">
                  <c:v>43707.552083333336</c:v>
                </c:pt>
                <c:pt idx="110">
                  <c:v>43759.583333333336</c:v>
                </c:pt>
                <c:pt idx="111">
                  <c:v>43868.725694444445</c:v>
                </c:pt>
                <c:pt idx="112">
                  <c:v>43893.677083333336</c:v>
                </c:pt>
                <c:pt idx="113">
                  <c:v>43942.739583333336</c:v>
                </c:pt>
                <c:pt idx="114">
                  <c:v>43970.53125</c:v>
                </c:pt>
                <c:pt idx="115">
                  <c:v>43991.55902777778</c:v>
                </c:pt>
                <c:pt idx="116">
                  <c:v>44026.302083333336</c:v>
                </c:pt>
                <c:pt idx="117">
                  <c:v>44067.3125</c:v>
                </c:pt>
                <c:pt idx="118">
                  <c:v>44098.302083333336</c:v>
                </c:pt>
                <c:pt idx="119">
                  <c:v>44119.75</c:v>
                </c:pt>
                <c:pt idx="120">
                  <c:v>44153.666666666664</c:v>
                </c:pt>
                <c:pt idx="121">
                  <c:v>44168.336805555555</c:v>
                </c:pt>
                <c:pt idx="122">
                  <c:v>44204.30902777778</c:v>
                </c:pt>
              </c:strCache>
            </c:strRef>
          </c:xVal>
          <c:yVal>
            <c:numRef>
              <c:f>'PA 2516-4-0074'!$P$3:$P$125</c:f>
              <c:numCache>
                <c:ptCount val="1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508.837</c:v>
                </c:pt>
                <c:pt idx="10">
                  <c:v>509.067</c:v>
                </c:pt>
                <c:pt idx="11">
                  <c:v>#N/A</c:v>
                </c:pt>
                <c:pt idx="12">
                  <c:v>507.767</c:v>
                </c:pt>
                <c:pt idx="13">
                  <c:v>#N/A</c:v>
                </c:pt>
                <c:pt idx="14">
                  <c:v>507.057</c:v>
                </c:pt>
                <c:pt idx="15">
                  <c:v>#N/A</c:v>
                </c:pt>
                <c:pt idx="16">
                  <c:v>505.367</c:v>
                </c:pt>
                <c:pt idx="17">
                  <c:v>#N/A</c:v>
                </c:pt>
                <c:pt idx="18">
                  <c:v>504.287</c:v>
                </c:pt>
                <c:pt idx="19">
                  <c:v>#N/A</c:v>
                </c:pt>
                <c:pt idx="20">
                  <c:v>505.467</c:v>
                </c:pt>
                <c:pt idx="21">
                  <c:v>#N/A</c:v>
                </c:pt>
                <c:pt idx="22">
                  <c:v>505.437</c:v>
                </c:pt>
                <c:pt idx="23">
                  <c:v>#N/A</c:v>
                </c:pt>
                <c:pt idx="24">
                  <c:v>506.537</c:v>
                </c:pt>
                <c:pt idx="25">
                  <c:v>506.837</c:v>
                </c:pt>
                <c:pt idx="26">
                  <c:v>505.947</c:v>
                </c:pt>
                <c:pt idx="27">
                  <c:v>505.947</c:v>
                </c:pt>
                <c:pt idx="28">
                  <c:v>502.567</c:v>
                </c:pt>
                <c:pt idx="29">
                  <c:v>502.167</c:v>
                </c:pt>
                <c:pt idx="30">
                  <c:v>502.237</c:v>
                </c:pt>
                <c:pt idx="31">
                  <c:v>503.237</c:v>
                </c:pt>
                <c:pt idx="32">
                  <c:v>504.507</c:v>
                </c:pt>
                <c:pt idx="33">
                  <c:v>505.347</c:v>
                </c:pt>
                <c:pt idx="34">
                  <c:v>505.697</c:v>
                </c:pt>
                <c:pt idx="35">
                  <c:v>504.777</c:v>
                </c:pt>
                <c:pt idx="36">
                  <c:v>506.027</c:v>
                </c:pt>
                <c:pt idx="37">
                  <c:v>506.117</c:v>
                </c:pt>
                <c:pt idx="38">
                  <c:v>503.517</c:v>
                </c:pt>
                <c:pt idx="39">
                  <c:v>502.417</c:v>
                </c:pt>
                <c:pt idx="40">
                  <c:v>499.457</c:v>
                </c:pt>
                <c:pt idx="41">
                  <c:v>499.877</c:v>
                </c:pt>
                <c:pt idx="42">
                  <c:v>500.197</c:v>
                </c:pt>
                <c:pt idx="43">
                  <c:v>505.137</c:v>
                </c:pt>
                <c:pt idx="44">
                  <c:v>505.277</c:v>
                </c:pt>
                <c:pt idx="45">
                  <c:v>505.297</c:v>
                </c:pt>
                <c:pt idx="46">
                  <c:v>508.417</c:v>
                </c:pt>
                <c:pt idx="47">
                  <c:v>505.497</c:v>
                </c:pt>
                <c:pt idx="48">
                  <c:v>506.067</c:v>
                </c:pt>
                <c:pt idx="49">
                  <c:v>506.027</c:v>
                </c:pt>
                <c:pt idx="50">
                  <c:v>509.287</c:v>
                </c:pt>
                <c:pt idx="51">
                  <c:v>509.267</c:v>
                </c:pt>
                <c:pt idx="52">
                  <c:v>508.607</c:v>
                </c:pt>
                <c:pt idx="53">
                  <c:v>507.167</c:v>
                </c:pt>
                <c:pt idx="54">
                  <c:v>506.297</c:v>
                </c:pt>
                <c:pt idx="55">
                  <c:v>506.967</c:v>
                </c:pt>
                <c:pt idx="56">
                  <c:v>506.687</c:v>
                </c:pt>
                <c:pt idx="57">
                  <c:v>506.957</c:v>
                </c:pt>
                <c:pt idx="58">
                  <c:v>508.257</c:v>
                </c:pt>
                <c:pt idx="59">
                  <c:v>508.587</c:v>
                </c:pt>
                <c:pt idx="60">
                  <c:v>508.077</c:v>
                </c:pt>
                <c:pt idx="61">
                  <c:v>507.257</c:v>
                </c:pt>
                <c:pt idx="62">
                  <c:v>506.387</c:v>
                </c:pt>
                <c:pt idx="63">
                  <c:v>507.287</c:v>
                </c:pt>
                <c:pt idx="64">
                  <c:v>506.587</c:v>
                </c:pt>
                <c:pt idx="65">
                  <c:v>504.647</c:v>
                </c:pt>
                <c:pt idx="66">
                  <c:v>504.987</c:v>
                </c:pt>
                <c:pt idx="67">
                  <c:v>505.247</c:v>
                </c:pt>
                <c:pt idx="68">
                  <c:v>507.297</c:v>
                </c:pt>
                <c:pt idx="69">
                  <c:v>507.067</c:v>
                </c:pt>
                <c:pt idx="70">
                  <c:v>509.047</c:v>
                </c:pt>
                <c:pt idx="71">
                  <c:v>508.747</c:v>
                </c:pt>
                <c:pt idx="72">
                  <c:v>508.777</c:v>
                </c:pt>
                <c:pt idx="73">
                  <c:v>508.347</c:v>
                </c:pt>
                <c:pt idx="74">
                  <c:v>504.257</c:v>
                </c:pt>
                <c:pt idx="75">
                  <c:v>504.457</c:v>
                </c:pt>
                <c:pt idx="76">
                  <c:v>507.097</c:v>
                </c:pt>
                <c:pt idx="77">
                  <c:v>507.387</c:v>
                </c:pt>
                <c:pt idx="78">
                  <c:v>507.517</c:v>
                </c:pt>
                <c:pt idx="79">
                  <c:v>507.797</c:v>
                </c:pt>
                <c:pt idx="80">
                  <c:v>506.017</c:v>
                </c:pt>
                <c:pt idx="81">
                  <c:v>507.787</c:v>
                </c:pt>
                <c:pt idx="82">
                  <c:v>506.697</c:v>
                </c:pt>
                <c:pt idx="83">
                  <c:v>506.017</c:v>
                </c:pt>
                <c:pt idx="84">
                  <c:v>503.267</c:v>
                </c:pt>
                <c:pt idx="85">
                  <c:v>504.187</c:v>
                </c:pt>
                <c:pt idx="86">
                  <c:v>500.307</c:v>
                </c:pt>
                <c:pt idx="87">
                  <c:v>500.547</c:v>
                </c:pt>
                <c:pt idx="88">
                  <c:v>503.947</c:v>
                </c:pt>
                <c:pt idx="89">
                  <c:v>504.627</c:v>
                </c:pt>
                <c:pt idx="90">
                  <c:v>504.837</c:v>
                </c:pt>
                <c:pt idx="91">
                  <c:v>504.827</c:v>
                </c:pt>
                <c:pt idx="92">
                  <c:v>505.057</c:v>
                </c:pt>
                <c:pt idx="93">
                  <c:v>505.167</c:v>
                </c:pt>
                <c:pt idx="94">
                  <c:v>507.337</c:v>
                </c:pt>
                <c:pt idx="95">
                  <c:v>508.557</c:v>
                </c:pt>
                <c:pt idx="96">
                  <c:v>508.697</c:v>
                </c:pt>
                <c:pt idx="97">
                  <c:v>508.217</c:v>
                </c:pt>
                <c:pt idx="98">
                  <c:v>506.917</c:v>
                </c:pt>
                <c:pt idx="99">
                  <c:v>507.107</c:v>
                </c:pt>
                <c:pt idx="100">
                  <c:v>507.577</c:v>
                </c:pt>
                <c:pt idx="101">
                  <c:v>507.527</c:v>
                </c:pt>
                <c:pt idx="102">
                  <c:v>507.577</c:v>
                </c:pt>
                <c:pt idx="103">
                  <c:v>508.407</c:v>
                </c:pt>
                <c:pt idx="104">
                  <c:v>507.837</c:v>
                </c:pt>
                <c:pt idx="105">
                  <c:v>507.897</c:v>
                </c:pt>
                <c:pt idx="106">
                  <c:v>507.607</c:v>
                </c:pt>
                <c:pt idx="107">
                  <c:v>507.137</c:v>
                </c:pt>
                <c:pt idx="108">
                  <c:v>505.557</c:v>
                </c:pt>
                <c:pt idx="109">
                  <c:v>503.347</c:v>
                </c:pt>
                <c:pt idx="110">
                  <c:v>504.107</c:v>
                </c:pt>
                <c:pt idx="111">
                  <c:v>507.527</c:v>
                </c:pt>
                <c:pt idx="112">
                  <c:v>507.317</c:v>
                </c:pt>
                <c:pt idx="113">
                  <c:v>509.577</c:v>
                </c:pt>
                <c:pt idx="114">
                  <c:v>509.847</c:v>
                </c:pt>
                <c:pt idx="115">
                  <c:v>509.727</c:v>
                </c:pt>
                <c:pt idx="116">
                  <c:v>509.067</c:v>
                </c:pt>
                <c:pt idx="117">
                  <c:v>507.967</c:v>
                </c:pt>
                <c:pt idx="118">
                  <c:v>507.877</c:v>
                </c:pt>
                <c:pt idx="119">
                  <c:v>507.897</c:v>
                </c:pt>
                <c:pt idx="120">
                  <c:v>508.077</c:v>
                </c:pt>
                <c:pt idx="121">
                  <c:v>508.067</c:v>
                </c:pt>
                <c:pt idx="122">
                  <c:v>508.177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2516-4-0074'!$A$3:$A$125</c:f>
              <c:strCache>
                <c:ptCount val="123"/>
                <c:pt idx="0">
                  <c:v>39829</c:v>
                </c:pt>
                <c:pt idx="1">
                  <c:v>40077.81597222222</c:v>
                </c:pt>
                <c:pt idx="2">
                  <c:v>40108.40277777778</c:v>
                </c:pt>
                <c:pt idx="3">
                  <c:v>40141.381944444445</c:v>
                </c:pt>
                <c:pt idx="4">
                  <c:v>40176.625</c:v>
                </c:pt>
                <c:pt idx="5">
                  <c:v>40199.569444444445</c:v>
                </c:pt>
                <c:pt idx="6">
                  <c:v>40234.416666666664</c:v>
                </c:pt>
                <c:pt idx="7">
                  <c:v>40260.645833333336</c:v>
                </c:pt>
                <c:pt idx="8">
                  <c:v>40282.5625</c:v>
                </c:pt>
                <c:pt idx="9">
                  <c:v>40283.541666666664</c:v>
                </c:pt>
                <c:pt idx="10">
                  <c:v>40312.40277777778</c:v>
                </c:pt>
                <c:pt idx="11">
                  <c:v>40312.40972222222</c:v>
                </c:pt>
                <c:pt idx="12">
                  <c:v>40347.625</c:v>
                </c:pt>
                <c:pt idx="13">
                  <c:v>40347.63888888889</c:v>
                </c:pt>
                <c:pt idx="14">
                  <c:v>40372.8125</c:v>
                </c:pt>
                <c:pt idx="15">
                  <c:v>40372.833333333336</c:v>
                </c:pt>
                <c:pt idx="16">
                  <c:v>40396.75</c:v>
                </c:pt>
                <c:pt idx="17">
                  <c:v>40396.76736111111</c:v>
                </c:pt>
                <c:pt idx="18">
                  <c:v>40430.79375</c:v>
                </c:pt>
                <c:pt idx="19">
                  <c:v>40430.80347222222</c:v>
                </c:pt>
                <c:pt idx="20">
                  <c:v>40469.618055555555</c:v>
                </c:pt>
                <c:pt idx="21">
                  <c:v>40469.63263888889</c:v>
                </c:pt>
                <c:pt idx="22">
                  <c:v>40487.51736111111</c:v>
                </c:pt>
                <c:pt idx="23">
                  <c:v>40487.520833333336</c:v>
                </c:pt>
                <c:pt idx="24">
                  <c:v>40647.416666666664</c:v>
                </c:pt>
                <c:pt idx="25">
                  <c:v>40703.48611111111</c:v>
                </c:pt>
                <c:pt idx="26">
                  <c:v>40736.486805555556</c:v>
                </c:pt>
                <c:pt idx="27">
                  <c:v>40736.53125</c:v>
                </c:pt>
                <c:pt idx="28">
                  <c:v>40759.57638888889</c:v>
                </c:pt>
                <c:pt idx="29">
                  <c:v>40808.489583333336</c:v>
                </c:pt>
                <c:pt idx="30">
                  <c:v>40833.552083333336</c:v>
                </c:pt>
                <c:pt idx="31">
                  <c:v>40855.475694444445</c:v>
                </c:pt>
                <c:pt idx="32">
                  <c:v>40882.53125</c:v>
                </c:pt>
                <c:pt idx="33">
                  <c:v>40918.5</c:v>
                </c:pt>
                <c:pt idx="34">
                  <c:v>40962.48611111111</c:v>
                </c:pt>
                <c:pt idx="35">
                  <c:v>40976.53125</c:v>
                </c:pt>
                <c:pt idx="36">
                  <c:v>41001.47222222222</c:v>
                </c:pt>
                <c:pt idx="37">
                  <c:v>41036.416666666664</c:v>
                </c:pt>
                <c:pt idx="38">
                  <c:v>41072.493055555555</c:v>
                </c:pt>
                <c:pt idx="39">
                  <c:v>41093.3</c:v>
                </c:pt>
                <c:pt idx="40">
                  <c:v>41128.520833333336</c:v>
                </c:pt>
                <c:pt idx="41">
                  <c:v>41158.506944444445</c:v>
                </c:pt>
                <c:pt idx="42">
                  <c:v>41191.36111111111</c:v>
                </c:pt>
                <c:pt idx="43">
                  <c:v>41222.38888888889</c:v>
                </c:pt>
                <c:pt idx="44">
                  <c:v>41253.333333333336</c:v>
                </c:pt>
                <c:pt idx="45">
                  <c:v>41284.479166666664</c:v>
                </c:pt>
                <c:pt idx="46">
                  <c:v>41295.555555555555</c:v>
                </c:pt>
                <c:pt idx="47">
                  <c:v>41316.541666666664</c:v>
                </c:pt>
                <c:pt idx="48">
                  <c:v>41348.541666666664</c:v>
                </c:pt>
                <c:pt idx="49">
                  <c:v>41373.53472222222</c:v>
                </c:pt>
                <c:pt idx="50">
                  <c:v>41403.458333333336</c:v>
                </c:pt>
                <c:pt idx="51">
                  <c:v>41435.524305555555</c:v>
                </c:pt>
                <c:pt idx="52">
                  <c:v>41464.49652777778</c:v>
                </c:pt>
                <c:pt idx="53">
                  <c:v>41491.375</c:v>
                </c:pt>
                <c:pt idx="54">
                  <c:v>41522.479166666664</c:v>
                </c:pt>
                <c:pt idx="55">
                  <c:v>41568</c:v>
                </c:pt>
                <c:pt idx="56">
                  <c:v>41593.55902777778</c:v>
                </c:pt>
                <c:pt idx="57">
                  <c:v>41620.458333333336</c:v>
                </c:pt>
                <c:pt idx="58">
                  <c:v>41697.413194444445</c:v>
                </c:pt>
                <c:pt idx="59">
                  <c:v>41715.458333333336</c:v>
                </c:pt>
                <c:pt idx="60">
                  <c:v>41737.40972222222</c:v>
                </c:pt>
                <c:pt idx="61">
                  <c:v>41771.5625</c:v>
                </c:pt>
                <c:pt idx="62">
                  <c:v>41803.506944444445</c:v>
                </c:pt>
                <c:pt idx="63">
                  <c:v>41823.555555555555</c:v>
                </c:pt>
                <c:pt idx="64">
                  <c:v>41870.583333333336</c:v>
                </c:pt>
                <c:pt idx="65">
                  <c:v>41887.4375</c:v>
                </c:pt>
                <c:pt idx="66">
                  <c:v>41933.5</c:v>
                </c:pt>
                <c:pt idx="67">
                  <c:v>41971.46875</c:v>
                </c:pt>
                <c:pt idx="68">
                  <c:v>42023.493055555555</c:v>
                </c:pt>
                <c:pt idx="69">
                  <c:v>42044.59722222222</c:v>
                </c:pt>
                <c:pt idx="70">
                  <c:v>42086.45138888889</c:v>
                </c:pt>
                <c:pt idx="71">
                  <c:v>42121.520833333336</c:v>
                </c:pt>
                <c:pt idx="72">
                  <c:v>42152.49652777778</c:v>
                </c:pt>
                <c:pt idx="73">
                  <c:v>42173.479166666664</c:v>
                </c:pt>
                <c:pt idx="74">
                  <c:v>42240.461805555555</c:v>
                </c:pt>
                <c:pt idx="75">
                  <c:v>42261.506944444445</c:v>
                </c:pt>
                <c:pt idx="76">
                  <c:v>42307.5625</c:v>
                </c:pt>
                <c:pt idx="77">
                  <c:v>42332.375</c:v>
                </c:pt>
                <c:pt idx="78">
                  <c:v>42360.506944444445</c:v>
                </c:pt>
                <c:pt idx="79">
                  <c:v>42388.48611111111</c:v>
                </c:pt>
                <c:pt idx="80">
                  <c:v>42429.53472222222</c:v>
                </c:pt>
                <c:pt idx="81">
                  <c:v>42780.555555555555</c:v>
                </c:pt>
                <c:pt idx="82">
                  <c:v>42818.541666666664</c:v>
                </c:pt>
                <c:pt idx="83">
                  <c:v>42845.53472222222</c:v>
                </c:pt>
                <c:pt idx="84">
                  <c:v>42878.524305555555</c:v>
                </c:pt>
                <c:pt idx="85">
                  <c:v>42891.52777777778</c:v>
                </c:pt>
                <c:pt idx="86">
                  <c:v>42971.52777777778</c:v>
                </c:pt>
                <c:pt idx="87">
                  <c:v>43007.524305555555</c:v>
                </c:pt>
                <c:pt idx="88">
                  <c:v>43027.59375</c:v>
                </c:pt>
                <c:pt idx="89">
                  <c:v>43067.541666666664</c:v>
                </c:pt>
                <c:pt idx="90">
                  <c:v>43097.37152777778</c:v>
                </c:pt>
                <c:pt idx="91">
                  <c:v>43102.475694444445</c:v>
                </c:pt>
                <c:pt idx="92">
                  <c:v>43137.541666666664</c:v>
                </c:pt>
                <c:pt idx="93">
                  <c:v>43181.552083333336</c:v>
                </c:pt>
                <c:pt idx="94">
                  <c:v>43216.5625</c:v>
                </c:pt>
                <c:pt idx="95">
                  <c:v>43252.520833333336</c:v>
                </c:pt>
                <c:pt idx="96">
                  <c:v>43280.52777777778</c:v>
                </c:pt>
                <c:pt idx="97">
                  <c:v>43304.510416666664</c:v>
                </c:pt>
                <c:pt idx="98">
                  <c:v>43320.538194444445</c:v>
                </c:pt>
                <c:pt idx="99">
                  <c:v>43361.53125</c:v>
                </c:pt>
                <c:pt idx="100">
                  <c:v>43398.56597222222</c:v>
                </c:pt>
                <c:pt idx="101">
                  <c:v>43416.5625</c:v>
                </c:pt>
                <c:pt idx="102">
                  <c:v>43445</c:v>
                </c:pt>
                <c:pt idx="103">
                  <c:v>43524.569444444445</c:v>
                </c:pt>
                <c:pt idx="104">
                  <c:v>43547.569444444445</c:v>
                </c:pt>
                <c:pt idx="105">
                  <c:v>43563.52777777778</c:v>
                </c:pt>
                <c:pt idx="106">
                  <c:v>43616.54861111111</c:v>
                </c:pt>
                <c:pt idx="107">
                  <c:v>43633.555555555555</c:v>
                </c:pt>
                <c:pt idx="108">
                  <c:v>43671.572916666664</c:v>
                </c:pt>
                <c:pt idx="109">
                  <c:v>43707.552083333336</c:v>
                </c:pt>
                <c:pt idx="110">
                  <c:v>43759.583333333336</c:v>
                </c:pt>
                <c:pt idx="111">
                  <c:v>43868.725694444445</c:v>
                </c:pt>
                <c:pt idx="112">
                  <c:v>43893.677083333336</c:v>
                </c:pt>
                <c:pt idx="113">
                  <c:v>43942.739583333336</c:v>
                </c:pt>
                <c:pt idx="114">
                  <c:v>43970.53125</c:v>
                </c:pt>
                <c:pt idx="115">
                  <c:v>43991.55902777778</c:v>
                </c:pt>
                <c:pt idx="116">
                  <c:v>44026.302083333336</c:v>
                </c:pt>
                <c:pt idx="117">
                  <c:v>44067.3125</c:v>
                </c:pt>
                <c:pt idx="118">
                  <c:v>44098.302083333336</c:v>
                </c:pt>
                <c:pt idx="119">
                  <c:v>44119.75</c:v>
                </c:pt>
                <c:pt idx="120">
                  <c:v>44153.666666666664</c:v>
                </c:pt>
                <c:pt idx="121">
                  <c:v>44168.336805555555</c:v>
                </c:pt>
                <c:pt idx="122">
                  <c:v>44204.30902777778</c:v>
                </c:pt>
              </c:strCache>
            </c:strRef>
          </c:xVal>
          <c:yVal>
            <c:numRef>
              <c:f>'PA 2516-4-0074'!$O$3:$O$125</c:f>
              <c:numCache>
                <c:ptCount val="1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(251640071)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2516-4-0074'!$A$3:$A$125</c:f>
              <c:strCache>
                <c:ptCount val="123"/>
                <c:pt idx="0">
                  <c:v>39829</c:v>
                </c:pt>
                <c:pt idx="1">
                  <c:v>40077.81597222222</c:v>
                </c:pt>
                <c:pt idx="2">
                  <c:v>40108.40277777778</c:v>
                </c:pt>
                <c:pt idx="3">
                  <c:v>40141.381944444445</c:v>
                </c:pt>
                <c:pt idx="4">
                  <c:v>40176.625</c:v>
                </c:pt>
                <c:pt idx="5">
                  <c:v>40199.569444444445</c:v>
                </c:pt>
                <c:pt idx="6">
                  <c:v>40234.416666666664</c:v>
                </c:pt>
                <c:pt idx="7">
                  <c:v>40260.645833333336</c:v>
                </c:pt>
                <c:pt idx="8">
                  <c:v>40282.5625</c:v>
                </c:pt>
                <c:pt idx="9">
                  <c:v>40283.541666666664</c:v>
                </c:pt>
                <c:pt idx="10">
                  <c:v>40312.40277777778</c:v>
                </c:pt>
                <c:pt idx="11">
                  <c:v>40312.40972222222</c:v>
                </c:pt>
                <c:pt idx="12">
                  <c:v>40347.625</c:v>
                </c:pt>
                <c:pt idx="13">
                  <c:v>40347.63888888889</c:v>
                </c:pt>
                <c:pt idx="14">
                  <c:v>40372.8125</c:v>
                </c:pt>
                <c:pt idx="15">
                  <c:v>40372.833333333336</c:v>
                </c:pt>
                <c:pt idx="16">
                  <c:v>40396.75</c:v>
                </c:pt>
                <c:pt idx="17">
                  <c:v>40396.76736111111</c:v>
                </c:pt>
                <c:pt idx="18">
                  <c:v>40430.79375</c:v>
                </c:pt>
                <c:pt idx="19">
                  <c:v>40430.80347222222</c:v>
                </c:pt>
                <c:pt idx="20">
                  <c:v>40469.618055555555</c:v>
                </c:pt>
                <c:pt idx="21">
                  <c:v>40469.63263888889</c:v>
                </c:pt>
                <c:pt idx="22">
                  <c:v>40487.51736111111</c:v>
                </c:pt>
                <c:pt idx="23">
                  <c:v>40487.520833333336</c:v>
                </c:pt>
                <c:pt idx="24">
                  <c:v>40647.416666666664</c:v>
                </c:pt>
                <c:pt idx="25">
                  <c:v>40703.48611111111</c:v>
                </c:pt>
                <c:pt idx="26">
                  <c:v>40736.486805555556</c:v>
                </c:pt>
                <c:pt idx="27">
                  <c:v>40736.53125</c:v>
                </c:pt>
                <c:pt idx="28">
                  <c:v>40759.57638888889</c:v>
                </c:pt>
                <c:pt idx="29">
                  <c:v>40808.489583333336</c:v>
                </c:pt>
                <c:pt idx="30">
                  <c:v>40833.552083333336</c:v>
                </c:pt>
                <c:pt idx="31">
                  <c:v>40855.475694444445</c:v>
                </c:pt>
                <c:pt idx="32">
                  <c:v>40882.53125</c:v>
                </c:pt>
                <c:pt idx="33">
                  <c:v>40918.5</c:v>
                </c:pt>
                <c:pt idx="34">
                  <c:v>40962.48611111111</c:v>
                </c:pt>
                <c:pt idx="35">
                  <c:v>40976.53125</c:v>
                </c:pt>
                <c:pt idx="36">
                  <c:v>41001.47222222222</c:v>
                </c:pt>
                <c:pt idx="37">
                  <c:v>41036.416666666664</c:v>
                </c:pt>
                <c:pt idx="38">
                  <c:v>41072.493055555555</c:v>
                </c:pt>
                <c:pt idx="39">
                  <c:v>41093.3</c:v>
                </c:pt>
                <c:pt idx="40">
                  <c:v>41128.520833333336</c:v>
                </c:pt>
                <c:pt idx="41">
                  <c:v>41158.506944444445</c:v>
                </c:pt>
                <c:pt idx="42">
                  <c:v>41191.36111111111</c:v>
                </c:pt>
                <c:pt idx="43">
                  <c:v>41222.38888888889</c:v>
                </c:pt>
                <c:pt idx="44">
                  <c:v>41253.333333333336</c:v>
                </c:pt>
                <c:pt idx="45">
                  <c:v>41284.479166666664</c:v>
                </c:pt>
                <c:pt idx="46">
                  <c:v>41295.555555555555</c:v>
                </c:pt>
                <c:pt idx="47">
                  <c:v>41316.541666666664</c:v>
                </c:pt>
                <c:pt idx="48">
                  <c:v>41348.541666666664</c:v>
                </c:pt>
                <c:pt idx="49">
                  <c:v>41373.53472222222</c:v>
                </c:pt>
                <c:pt idx="50">
                  <c:v>41403.458333333336</c:v>
                </c:pt>
                <c:pt idx="51">
                  <c:v>41435.524305555555</c:v>
                </c:pt>
                <c:pt idx="52">
                  <c:v>41464.49652777778</c:v>
                </c:pt>
                <c:pt idx="53">
                  <c:v>41491.375</c:v>
                </c:pt>
                <c:pt idx="54">
                  <c:v>41522.479166666664</c:v>
                </c:pt>
                <c:pt idx="55">
                  <c:v>41568</c:v>
                </c:pt>
                <c:pt idx="56">
                  <c:v>41593.55902777778</c:v>
                </c:pt>
                <c:pt idx="57">
                  <c:v>41620.458333333336</c:v>
                </c:pt>
                <c:pt idx="58">
                  <c:v>41697.413194444445</c:v>
                </c:pt>
                <c:pt idx="59">
                  <c:v>41715.458333333336</c:v>
                </c:pt>
                <c:pt idx="60">
                  <c:v>41737.40972222222</c:v>
                </c:pt>
                <c:pt idx="61">
                  <c:v>41771.5625</c:v>
                </c:pt>
                <c:pt idx="62">
                  <c:v>41803.506944444445</c:v>
                </c:pt>
                <c:pt idx="63">
                  <c:v>41823.555555555555</c:v>
                </c:pt>
                <c:pt idx="64">
                  <c:v>41870.583333333336</c:v>
                </c:pt>
                <c:pt idx="65">
                  <c:v>41887.4375</c:v>
                </c:pt>
                <c:pt idx="66">
                  <c:v>41933.5</c:v>
                </c:pt>
                <c:pt idx="67">
                  <c:v>41971.46875</c:v>
                </c:pt>
                <c:pt idx="68">
                  <c:v>42023.493055555555</c:v>
                </c:pt>
                <c:pt idx="69">
                  <c:v>42044.59722222222</c:v>
                </c:pt>
                <c:pt idx="70">
                  <c:v>42086.45138888889</c:v>
                </c:pt>
                <c:pt idx="71">
                  <c:v>42121.520833333336</c:v>
                </c:pt>
                <c:pt idx="72">
                  <c:v>42152.49652777778</c:v>
                </c:pt>
                <c:pt idx="73">
                  <c:v>42173.479166666664</c:v>
                </c:pt>
                <c:pt idx="74">
                  <c:v>42240.461805555555</c:v>
                </c:pt>
                <c:pt idx="75">
                  <c:v>42261.506944444445</c:v>
                </c:pt>
                <c:pt idx="76">
                  <c:v>42307.5625</c:v>
                </c:pt>
                <c:pt idx="77">
                  <c:v>42332.375</c:v>
                </c:pt>
                <c:pt idx="78">
                  <c:v>42360.506944444445</c:v>
                </c:pt>
                <c:pt idx="79">
                  <c:v>42388.48611111111</c:v>
                </c:pt>
                <c:pt idx="80">
                  <c:v>42429.53472222222</c:v>
                </c:pt>
                <c:pt idx="81">
                  <c:v>42780.555555555555</c:v>
                </c:pt>
                <c:pt idx="82">
                  <c:v>42818.541666666664</c:v>
                </c:pt>
                <c:pt idx="83">
                  <c:v>42845.53472222222</c:v>
                </c:pt>
                <c:pt idx="84">
                  <c:v>42878.524305555555</c:v>
                </c:pt>
                <c:pt idx="85">
                  <c:v>42891.52777777778</c:v>
                </c:pt>
                <c:pt idx="86">
                  <c:v>42971.52777777778</c:v>
                </c:pt>
                <c:pt idx="87">
                  <c:v>43007.524305555555</c:v>
                </c:pt>
                <c:pt idx="88">
                  <c:v>43027.59375</c:v>
                </c:pt>
                <c:pt idx="89">
                  <c:v>43067.541666666664</c:v>
                </c:pt>
                <c:pt idx="90">
                  <c:v>43097.37152777778</c:v>
                </c:pt>
                <c:pt idx="91">
                  <c:v>43102.475694444445</c:v>
                </c:pt>
                <c:pt idx="92">
                  <c:v>43137.541666666664</c:v>
                </c:pt>
                <c:pt idx="93">
                  <c:v>43181.552083333336</c:v>
                </c:pt>
                <c:pt idx="94">
                  <c:v>43216.5625</c:v>
                </c:pt>
                <c:pt idx="95">
                  <c:v>43252.520833333336</c:v>
                </c:pt>
                <c:pt idx="96">
                  <c:v>43280.52777777778</c:v>
                </c:pt>
                <c:pt idx="97">
                  <c:v>43304.510416666664</c:v>
                </c:pt>
                <c:pt idx="98">
                  <c:v>43320.538194444445</c:v>
                </c:pt>
                <c:pt idx="99">
                  <c:v>43361.53125</c:v>
                </c:pt>
                <c:pt idx="100">
                  <c:v>43398.56597222222</c:v>
                </c:pt>
                <c:pt idx="101">
                  <c:v>43416.5625</c:v>
                </c:pt>
                <c:pt idx="102">
                  <c:v>43445</c:v>
                </c:pt>
                <c:pt idx="103">
                  <c:v>43524.569444444445</c:v>
                </c:pt>
                <c:pt idx="104">
                  <c:v>43547.569444444445</c:v>
                </c:pt>
                <c:pt idx="105">
                  <c:v>43563.52777777778</c:v>
                </c:pt>
                <c:pt idx="106">
                  <c:v>43616.54861111111</c:v>
                </c:pt>
                <c:pt idx="107">
                  <c:v>43633.555555555555</c:v>
                </c:pt>
                <c:pt idx="108">
                  <c:v>43671.572916666664</c:v>
                </c:pt>
                <c:pt idx="109">
                  <c:v>43707.552083333336</c:v>
                </c:pt>
                <c:pt idx="110">
                  <c:v>43759.583333333336</c:v>
                </c:pt>
                <c:pt idx="111">
                  <c:v>43868.725694444445</c:v>
                </c:pt>
                <c:pt idx="112">
                  <c:v>43893.677083333336</c:v>
                </c:pt>
                <c:pt idx="113">
                  <c:v>43942.739583333336</c:v>
                </c:pt>
                <c:pt idx="114">
                  <c:v>43970.53125</c:v>
                </c:pt>
                <c:pt idx="115">
                  <c:v>43991.55902777778</c:v>
                </c:pt>
                <c:pt idx="116">
                  <c:v>44026.302083333336</c:v>
                </c:pt>
                <c:pt idx="117">
                  <c:v>44067.3125</c:v>
                </c:pt>
                <c:pt idx="118">
                  <c:v>44098.302083333336</c:v>
                </c:pt>
                <c:pt idx="119">
                  <c:v>44119.75</c:v>
                </c:pt>
                <c:pt idx="120">
                  <c:v>44153.666666666664</c:v>
                </c:pt>
                <c:pt idx="121">
                  <c:v>44168.336805555555</c:v>
                </c:pt>
                <c:pt idx="122">
                  <c:v>44204.30902777778</c:v>
                </c:pt>
              </c:strCache>
            </c:strRef>
          </c:xVal>
          <c:yVal>
            <c:numRef>
              <c:f>'PA 2516-4-0074'!$R$3:$R$125</c:f>
              <c:numCache>
                <c:ptCount val="123"/>
                <c:pt idx="0">
                  <c:v>509.351192</c:v>
                </c:pt>
                <c:pt idx="1">
                  <c:v>504.803264</c:v>
                </c:pt>
                <c:pt idx="2">
                  <c:v>505.388768</c:v>
                </c:pt>
                <c:pt idx="3">
                  <c:v>506.344064</c:v>
                </c:pt>
                <c:pt idx="4">
                  <c:v>506.672768</c:v>
                </c:pt>
                <c:pt idx="5">
                  <c:v>507.057968</c:v>
                </c:pt>
                <c:pt idx="6">
                  <c:v>507.576704</c:v>
                </c:pt>
                <c:pt idx="7">
                  <c:v>507.733352</c:v>
                </c:pt>
                <c:pt idx="8">
                  <c:v>508.421576</c:v>
                </c:pt>
                <c:pt idx="9">
                  <c:v>#N/A</c:v>
                </c:pt>
                <c:pt idx="10">
                  <c:v>#N/A</c:v>
                </c:pt>
                <c:pt idx="11">
                  <c:v>508.693784</c:v>
                </c:pt>
                <c:pt idx="12">
                  <c:v>#N/A</c:v>
                </c:pt>
                <c:pt idx="13">
                  <c:v>508.151936</c:v>
                </c:pt>
                <c:pt idx="14">
                  <c:v>#N/A</c:v>
                </c:pt>
                <c:pt idx="15">
                  <c:v>507.188936</c:v>
                </c:pt>
                <c:pt idx="16">
                  <c:v>#N/A</c:v>
                </c:pt>
                <c:pt idx="17">
                  <c:v>505.858712</c:v>
                </c:pt>
                <c:pt idx="18">
                  <c:v>#N/A</c:v>
                </c:pt>
                <c:pt idx="19">
                  <c:v>503.93528</c:v>
                </c:pt>
                <c:pt idx="20">
                  <c:v>#N/A</c:v>
                </c:pt>
                <c:pt idx="21">
                  <c:v>505.714903999999</c:v>
                </c:pt>
                <c:pt idx="22">
                  <c:v>#N/A</c:v>
                </c:pt>
                <c:pt idx="23">
                  <c:v>505.10372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2516-4-0074'!$A$3:$A$125</c:f>
              <c:strCache>
                <c:ptCount val="123"/>
                <c:pt idx="0">
                  <c:v>39829</c:v>
                </c:pt>
                <c:pt idx="1">
                  <c:v>40077.81597222222</c:v>
                </c:pt>
                <c:pt idx="2">
                  <c:v>40108.40277777778</c:v>
                </c:pt>
                <c:pt idx="3">
                  <c:v>40141.381944444445</c:v>
                </c:pt>
                <c:pt idx="4">
                  <c:v>40176.625</c:v>
                </c:pt>
                <c:pt idx="5">
                  <c:v>40199.569444444445</c:v>
                </c:pt>
                <c:pt idx="6">
                  <c:v>40234.416666666664</c:v>
                </c:pt>
                <c:pt idx="7">
                  <c:v>40260.645833333336</c:v>
                </c:pt>
                <c:pt idx="8">
                  <c:v>40282.5625</c:v>
                </c:pt>
                <c:pt idx="9">
                  <c:v>40283.541666666664</c:v>
                </c:pt>
                <c:pt idx="10">
                  <c:v>40312.40277777778</c:v>
                </c:pt>
                <c:pt idx="11">
                  <c:v>40312.40972222222</c:v>
                </c:pt>
                <c:pt idx="12">
                  <c:v>40347.625</c:v>
                </c:pt>
                <c:pt idx="13">
                  <c:v>40347.63888888889</c:v>
                </c:pt>
                <c:pt idx="14">
                  <c:v>40372.8125</c:v>
                </c:pt>
                <c:pt idx="15">
                  <c:v>40372.833333333336</c:v>
                </c:pt>
                <c:pt idx="16">
                  <c:v>40396.75</c:v>
                </c:pt>
                <c:pt idx="17">
                  <c:v>40396.76736111111</c:v>
                </c:pt>
                <c:pt idx="18">
                  <c:v>40430.79375</c:v>
                </c:pt>
                <c:pt idx="19">
                  <c:v>40430.80347222222</c:v>
                </c:pt>
                <c:pt idx="20">
                  <c:v>40469.618055555555</c:v>
                </c:pt>
                <c:pt idx="21">
                  <c:v>40469.63263888889</c:v>
                </c:pt>
                <c:pt idx="22">
                  <c:v>40487.51736111111</c:v>
                </c:pt>
                <c:pt idx="23">
                  <c:v>40487.520833333336</c:v>
                </c:pt>
                <c:pt idx="24">
                  <c:v>40647.416666666664</c:v>
                </c:pt>
                <c:pt idx="25">
                  <c:v>40703.48611111111</c:v>
                </c:pt>
                <c:pt idx="26">
                  <c:v>40736.486805555556</c:v>
                </c:pt>
                <c:pt idx="27">
                  <c:v>40736.53125</c:v>
                </c:pt>
                <c:pt idx="28">
                  <c:v>40759.57638888889</c:v>
                </c:pt>
                <c:pt idx="29">
                  <c:v>40808.489583333336</c:v>
                </c:pt>
                <c:pt idx="30">
                  <c:v>40833.552083333336</c:v>
                </c:pt>
                <c:pt idx="31">
                  <c:v>40855.475694444445</c:v>
                </c:pt>
                <c:pt idx="32">
                  <c:v>40882.53125</c:v>
                </c:pt>
                <c:pt idx="33">
                  <c:v>40918.5</c:v>
                </c:pt>
                <c:pt idx="34">
                  <c:v>40962.48611111111</c:v>
                </c:pt>
                <c:pt idx="35">
                  <c:v>40976.53125</c:v>
                </c:pt>
                <c:pt idx="36">
                  <c:v>41001.47222222222</c:v>
                </c:pt>
                <c:pt idx="37">
                  <c:v>41036.416666666664</c:v>
                </c:pt>
                <c:pt idx="38">
                  <c:v>41072.493055555555</c:v>
                </c:pt>
                <c:pt idx="39">
                  <c:v>41093.3</c:v>
                </c:pt>
                <c:pt idx="40">
                  <c:v>41128.520833333336</c:v>
                </c:pt>
                <c:pt idx="41">
                  <c:v>41158.506944444445</c:v>
                </c:pt>
                <c:pt idx="42">
                  <c:v>41191.36111111111</c:v>
                </c:pt>
                <c:pt idx="43">
                  <c:v>41222.38888888889</c:v>
                </c:pt>
                <c:pt idx="44">
                  <c:v>41253.333333333336</c:v>
                </c:pt>
                <c:pt idx="45">
                  <c:v>41284.479166666664</c:v>
                </c:pt>
                <c:pt idx="46">
                  <c:v>41295.555555555555</c:v>
                </c:pt>
                <c:pt idx="47">
                  <c:v>41316.541666666664</c:v>
                </c:pt>
                <c:pt idx="48">
                  <c:v>41348.541666666664</c:v>
                </c:pt>
                <c:pt idx="49">
                  <c:v>41373.53472222222</c:v>
                </c:pt>
                <c:pt idx="50">
                  <c:v>41403.458333333336</c:v>
                </c:pt>
                <c:pt idx="51">
                  <c:v>41435.524305555555</c:v>
                </c:pt>
                <c:pt idx="52">
                  <c:v>41464.49652777778</c:v>
                </c:pt>
                <c:pt idx="53">
                  <c:v>41491.375</c:v>
                </c:pt>
                <c:pt idx="54">
                  <c:v>41522.479166666664</c:v>
                </c:pt>
                <c:pt idx="55">
                  <c:v>41568</c:v>
                </c:pt>
                <c:pt idx="56">
                  <c:v>41593.55902777778</c:v>
                </c:pt>
                <c:pt idx="57">
                  <c:v>41620.458333333336</c:v>
                </c:pt>
                <c:pt idx="58">
                  <c:v>41697.413194444445</c:v>
                </c:pt>
                <c:pt idx="59">
                  <c:v>41715.458333333336</c:v>
                </c:pt>
                <c:pt idx="60">
                  <c:v>41737.40972222222</c:v>
                </c:pt>
                <c:pt idx="61">
                  <c:v>41771.5625</c:v>
                </c:pt>
                <c:pt idx="62">
                  <c:v>41803.506944444445</c:v>
                </c:pt>
                <c:pt idx="63">
                  <c:v>41823.555555555555</c:v>
                </c:pt>
                <c:pt idx="64">
                  <c:v>41870.583333333336</c:v>
                </c:pt>
                <c:pt idx="65">
                  <c:v>41887.4375</c:v>
                </c:pt>
                <c:pt idx="66">
                  <c:v>41933.5</c:v>
                </c:pt>
                <c:pt idx="67">
                  <c:v>41971.46875</c:v>
                </c:pt>
                <c:pt idx="68">
                  <c:v>42023.493055555555</c:v>
                </c:pt>
                <c:pt idx="69">
                  <c:v>42044.59722222222</c:v>
                </c:pt>
                <c:pt idx="70">
                  <c:v>42086.45138888889</c:v>
                </c:pt>
                <c:pt idx="71">
                  <c:v>42121.520833333336</c:v>
                </c:pt>
                <c:pt idx="72">
                  <c:v>42152.49652777778</c:v>
                </c:pt>
                <c:pt idx="73">
                  <c:v>42173.479166666664</c:v>
                </c:pt>
                <c:pt idx="74">
                  <c:v>42240.461805555555</c:v>
                </c:pt>
                <c:pt idx="75">
                  <c:v>42261.506944444445</c:v>
                </c:pt>
                <c:pt idx="76">
                  <c:v>42307.5625</c:v>
                </c:pt>
                <c:pt idx="77">
                  <c:v>42332.375</c:v>
                </c:pt>
                <c:pt idx="78">
                  <c:v>42360.506944444445</c:v>
                </c:pt>
                <c:pt idx="79">
                  <c:v>42388.48611111111</c:v>
                </c:pt>
                <c:pt idx="80">
                  <c:v>42429.53472222222</c:v>
                </c:pt>
                <c:pt idx="81">
                  <c:v>42780.555555555555</c:v>
                </c:pt>
                <c:pt idx="82">
                  <c:v>42818.541666666664</c:v>
                </c:pt>
                <c:pt idx="83">
                  <c:v>42845.53472222222</c:v>
                </c:pt>
                <c:pt idx="84">
                  <c:v>42878.524305555555</c:v>
                </c:pt>
                <c:pt idx="85">
                  <c:v>42891.52777777778</c:v>
                </c:pt>
                <c:pt idx="86">
                  <c:v>42971.52777777778</c:v>
                </c:pt>
                <c:pt idx="87">
                  <c:v>43007.524305555555</c:v>
                </c:pt>
                <c:pt idx="88">
                  <c:v>43027.59375</c:v>
                </c:pt>
                <c:pt idx="89">
                  <c:v>43067.541666666664</c:v>
                </c:pt>
                <c:pt idx="90">
                  <c:v>43097.37152777778</c:v>
                </c:pt>
                <c:pt idx="91">
                  <c:v>43102.475694444445</c:v>
                </c:pt>
                <c:pt idx="92">
                  <c:v>43137.541666666664</c:v>
                </c:pt>
                <c:pt idx="93">
                  <c:v>43181.552083333336</c:v>
                </c:pt>
                <c:pt idx="94">
                  <c:v>43216.5625</c:v>
                </c:pt>
                <c:pt idx="95">
                  <c:v>43252.520833333336</c:v>
                </c:pt>
                <c:pt idx="96">
                  <c:v>43280.52777777778</c:v>
                </c:pt>
                <c:pt idx="97">
                  <c:v>43304.510416666664</c:v>
                </c:pt>
                <c:pt idx="98">
                  <c:v>43320.538194444445</c:v>
                </c:pt>
                <c:pt idx="99">
                  <c:v>43361.53125</c:v>
                </c:pt>
                <c:pt idx="100">
                  <c:v>43398.56597222222</c:v>
                </c:pt>
                <c:pt idx="101">
                  <c:v>43416.5625</c:v>
                </c:pt>
                <c:pt idx="102">
                  <c:v>43445</c:v>
                </c:pt>
                <c:pt idx="103">
                  <c:v>43524.569444444445</c:v>
                </c:pt>
                <c:pt idx="104">
                  <c:v>43547.569444444445</c:v>
                </c:pt>
                <c:pt idx="105">
                  <c:v>43563.52777777778</c:v>
                </c:pt>
                <c:pt idx="106">
                  <c:v>43616.54861111111</c:v>
                </c:pt>
                <c:pt idx="107">
                  <c:v>43633.555555555555</c:v>
                </c:pt>
                <c:pt idx="108">
                  <c:v>43671.572916666664</c:v>
                </c:pt>
                <c:pt idx="109">
                  <c:v>43707.552083333336</c:v>
                </c:pt>
                <c:pt idx="110">
                  <c:v>43759.583333333336</c:v>
                </c:pt>
                <c:pt idx="111">
                  <c:v>43868.725694444445</c:v>
                </c:pt>
                <c:pt idx="112">
                  <c:v>43893.677083333336</c:v>
                </c:pt>
                <c:pt idx="113">
                  <c:v>43942.739583333336</c:v>
                </c:pt>
                <c:pt idx="114">
                  <c:v>43970.53125</c:v>
                </c:pt>
                <c:pt idx="115">
                  <c:v>43991.55902777778</c:v>
                </c:pt>
                <c:pt idx="116">
                  <c:v>44026.302083333336</c:v>
                </c:pt>
                <c:pt idx="117">
                  <c:v>44067.3125</c:v>
                </c:pt>
                <c:pt idx="118">
                  <c:v>44098.302083333336</c:v>
                </c:pt>
                <c:pt idx="119">
                  <c:v>44119.75</c:v>
                </c:pt>
                <c:pt idx="120">
                  <c:v>44153.666666666664</c:v>
                </c:pt>
                <c:pt idx="121">
                  <c:v>44168.336805555555</c:v>
                </c:pt>
                <c:pt idx="122">
                  <c:v>44204.30902777778</c:v>
                </c:pt>
              </c:strCache>
            </c:strRef>
          </c:xVal>
          <c:yVal>
            <c:numRef>
              <c:f>'PA 2516-4-0074'!$S$3:$S$125</c:f>
              <c:numCache>
                <c:ptCount val="1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</c:numCache>
            </c:numRef>
          </c:yVal>
          <c:smooth val="0"/>
        </c:ser>
        <c:axId val="60859757"/>
        <c:axId val="10866902"/>
      </c:scatterChart>
      <c:valAx>
        <c:axId val="60859757"/>
        <c:scaling>
          <c:orientation val="minMax"/>
          <c:min val="39722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66902"/>
        <c:crosses val="autoZero"/>
        <c:crossBetween val="midCat"/>
        <c:dispUnits/>
        <c:majorUnit val="365.25"/>
        <c:minorUnit val="365.25"/>
      </c:valAx>
      <c:valAx>
        <c:axId val="10866902"/>
        <c:scaling>
          <c:orientation val="minMax"/>
          <c:min val="4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59757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925"/>
          <c:y val="0.948"/>
          <c:w val="0.600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2516-4-0074 (SABIÑAN MARM. EL RODEJON)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2516-4-0074'!$Z$3:$Z$14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2516-4-0074'!$AD$3:$AD$14</c:f>
              <c:numCache>
                <c:ptCount val="12"/>
                <c:pt idx="0">
                  <c:v>12</c:v>
                </c:pt>
                <c:pt idx="1">
                  <c:v>11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9</c:v>
                </c:pt>
                <c:pt idx="6">
                  <c:v>11</c:v>
                </c:pt>
                <c:pt idx="7">
                  <c:v>9</c:v>
                </c:pt>
                <c:pt idx="8">
                  <c:v>12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</c:numCache>
            </c:numRef>
          </c:val>
        </c:ser>
        <c:axId val="30693255"/>
        <c:axId val="7803840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2516-4-0074'!$Z$3:$Z$14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2516-4-0074'!$AA$3:$AA$14</c:f>
              <c:numCache>
                <c:ptCount val="12"/>
                <c:pt idx="0">
                  <c:v>507.897</c:v>
                </c:pt>
                <c:pt idx="1">
                  <c:v>508.077</c:v>
                </c:pt>
                <c:pt idx="2">
                  <c:v>508.067</c:v>
                </c:pt>
                <c:pt idx="3">
                  <c:v>509.351192</c:v>
                </c:pt>
                <c:pt idx="4">
                  <c:v>508.407</c:v>
                </c:pt>
                <c:pt idx="5">
                  <c:v>509.047</c:v>
                </c:pt>
                <c:pt idx="6">
                  <c:v>509.577</c:v>
                </c:pt>
                <c:pt idx="7">
                  <c:v>509.847</c:v>
                </c:pt>
                <c:pt idx="8">
                  <c:v>509.727</c:v>
                </c:pt>
                <c:pt idx="9">
                  <c:v>509.067</c:v>
                </c:pt>
                <c:pt idx="10">
                  <c:v>507.967</c:v>
                </c:pt>
                <c:pt idx="11">
                  <c:v>507.877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2516-4-0074'!$Z$3:$Z$14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2516-4-0074'!$AB$3:$AB$14</c:f>
              <c:numCache>
                <c:ptCount val="12"/>
                <c:pt idx="0">
                  <c:v>500.197</c:v>
                </c:pt>
                <c:pt idx="1">
                  <c:v>503.237</c:v>
                </c:pt>
                <c:pt idx="2">
                  <c:v>504.507</c:v>
                </c:pt>
                <c:pt idx="3">
                  <c:v>504.827</c:v>
                </c:pt>
                <c:pt idx="4">
                  <c:v>505.057</c:v>
                </c:pt>
                <c:pt idx="5">
                  <c:v>504.777</c:v>
                </c:pt>
                <c:pt idx="6">
                  <c:v>506.017</c:v>
                </c:pt>
                <c:pt idx="7">
                  <c:v>503.267</c:v>
                </c:pt>
                <c:pt idx="8">
                  <c:v>503.517</c:v>
                </c:pt>
                <c:pt idx="9">
                  <c:v>502.417</c:v>
                </c:pt>
                <c:pt idx="10">
                  <c:v>499.457</c:v>
                </c:pt>
                <c:pt idx="11">
                  <c:v>499.877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2516-4-0074'!$Z$3:$Z$14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2516-4-0074'!$AC$3:$AC$14</c:f>
              <c:numCache>
                <c:ptCount val="12"/>
                <c:pt idx="0">
                  <c:v>505.1319726666666</c:v>
                </c:pt>
                <c:pt idx="1">
                  <c:v>505.8918894545455</c:v>
                </c:pt>
                <c:pt idx="2">
                  <c:v>506.426471</c:v>
                </c:pt>
                <c:pt idx="3">
                  <c:v>507.06312888888885</c:v>
                </c:pt>
                <c:pt idx="4">
                  <c:v>506.8889704</c:v>
                </c:pt>
                <c:pt idx="5">
                  <c:v>507.0254835555556</c:v>
                </c:pt>
                <c:pt idx="6">
                  <c:v>507.5910523636363</c:v>
                </c:pt>
                <c:pt idx="7">
                  <c:v>507.76886488888886</c:v>
                </c:pt>
                <c:pt idx="8">
                  <c:v>507.381578</c:v>
                </c:pt>
                <c:pt idx="9">
                  <c:v>506.7291936</c:v>
                </c:pt>
                <c:pt idx="10">
                  <c:v>504.5271556363636</c:v>
                </c:pt>
                <c:pt idx="11">
                  <c:v>504.1819585454546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2516-4-0074'!$Z$3:$Z$14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2516-4-0074'!$AE$3:$AE$14</c:f>
              <c:numCache>
                <c:ptCount val="12"/>
                <c:pt idx="0">
                  <c:v>504.107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507.527</c:v>
                </c:pt>
                <c:pt idx="5">
                  <c:v>507.317</c:v>
                </c:pt>
                <c:pt idx="6">
                  <c:v>509.577</c:v>
                </c:pt>
                <c:pt idx="7">
                  <c:v>509.847</c:v>
                </c:pt>
                <c:pt idx="8">
                  <c:v>509.727</c:v>
                </c:pt>
                <c:pt idx="9">
                  <c:v>509.067</c:v>
                </c:pt>
                <c:pt idx="10">
                  <c:v>507.967</c:v>
                </c:pt>
                <c:pt idx="11">
                  <c:v>507.877</c:v>
                </c:pt>
              </c:numCache>
            </c:numRef>
          </c:val>
          <c:smooth val="0"/>
        </c:ser>
        <c:marker val="1"/>
        <c:axId val="3125697"/>
        <c:axId val="28131274"/>
      </c:lineChart>
      <c:catAx>
        <c:axId val="31256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31274"/>
        <c:crosses val="autoZero"/>
        <c:auto val="1"/>
        <c:lblOffset val="100"/>
        <c:tickLblSkip val="1"/>
        <c:noMultiLvlLbl val="0"/>
      </c:catAx>
      <c:valAx>
        <c:axId val="28131274"/>
        <c:scaling>
          <c:orientation val="minMax"/>
          <c:min val="4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5697"/>
        <c:crossesAt val="1"/>
        <c:crossBetween val="between"/>
        <c:dispUnits/>
        <c:minorUnit val="1"/>
      </c:valAx>
      <c:catAx>
        <c:axId val="30693255"/>
        <c:scaling>
          <c:orientation val="minMax"/>
        </c:scaling>
        <c:axPos val="b"/>
        <c:delete val="1"/>
        <c:majorTickMark val="out"/>
        <c:minorTickMark val="none"/>
        <c:tickLblPos val="none"/>
        <c:crossAx val="7803840"/>
        <c:crosses val="autoZero"/>
        <c:auto val="1"/>
        <c:lblOffset val="100"/>
        <c:tickLblSkip val="1"/>
        <c:noMultiLvlLbl val="0"/>
      </c:catAx>
      <c:valAx>
        <c:axId val="7803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93255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05"/>
          <c:y val="0.948"/>
          <c:w val="0.701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2516-4-0074 (SABIÑAN MARM. EL RODEJON)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2516-4-0074'!$Z$3:$Z$14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2516-4-0074'!$AG$3:$AG$14</c:f>
              <c:numCache>
                <c:ptCount val="12"/>
                <c:pt idx="0">
                  <c:v>0.3961521434971871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0.7101505794089888</c:v>
                </c:pt>
                <c:pt idx="5">
                  <c:v>0.5721034066394994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2516-4-0074'!$Z$3:$Z$14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2516-4-0074'!$AH$3:$AH$14</c:f>
              <c:numCache>
                <c:ptCount val="12"/>
                <c:pt idx="0">
                  <c:v>0.33828185640253816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0.6701765479196208</c:v>
                </c:pt>
                <c:pt idx="5">
                  <c:v>0.6403218388951065</c:v>
                </c:pt>
                <c:pt idx="6">
                  <c:v>0.9616153741113376</c:v>
                </c:pt>
                <c:pt idx="7">
                  <c:v>1</c:v>
                </c:pt>
                <c:pt idx="8">
                  <c:v>0.9829401662717039</c:v>
                </c:pt>
                <c:pt idx="9">
                  <c:v>0.8891110807660829</c:v>
                </c:pt>
                <c:pt idx="10">
                  <c:v>0.7327292715900373</c:v>
                </c:pt>
                <c:pt idx="11">
                  <c:v>0.7199343962938193</c:v>
                </c:pt>
              </c:numCache>
            </c:numRef>
          </c:val>
        </c:ser>
        <c:axId val="51854875"/>
        <c:axId val="64040692"/>
      </c:barChart>
      <c:catAx>
        <c:axId val="5185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40692"/>
        <c:crosses val="autoZero"/>
        <c:auto val="1"/>
        <c:lblOffset val="100"/>
        <c:tickLblSkip val="1"/>
        <c:noMultiLvlLbl val="0"/>
      </c:catAx>
      <c:valAx>
        <c:axId val="6404069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54875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"/>
          <c:y val="0.948"/>
          <c:w val="0.136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2516-4-0074'!$AI$2:$AI$37</c:f>
              <c:numCache/>
            </c:numRef>
          </c:cat>
          <c:val>
            <c:numRef>
              <c:f>'PA 2516-4-0074'!$AJ$2:$AJ$37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2516-4-0074'!$AI$2:$AI$37</c:f>
              <c:numCache/>
            </c:numRef>
          </c:cat>
          <c:val>
            <c:numRef>
              <c:f>'PA 2516-4-0074'!$AK$2:$AK$37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2516-4-0074'!$AI$2:$AI$37</c:f>
              <c:numCache/>
            </c:numRef>
          </c:cat>
          <c:val>
            <c:numRef>
              <c:f>'PA 2516-4-0074'!$AL$2:$AL$37</c:f>
              <c:numCache/>
            </c:numRef>
          </c:val>
          <c:smooth val="1"/>
        </c:ser>
        <c:marker val="1"/>
        <c:axId val="39495317"/>
        <c:axId val="19913534"/>
      </c:lineChart>
      <c:dateAx>
        <c:axId val="39495317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3534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1991353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9531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360420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710937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27.281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str">
        <f>RIGHT(VLOOKUP("Extrapolado",$E$3:$N$125,10,FALSE),9)</f>
        <v>251640071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509.847</v>
      </c>
      <c r="AB2">
        <f>MIN(AB3:AB14)</f>
        <v>499.457</v>
      </c>
      <c r="AC2">
        <v>506.32996689430894</v>
      </c>
      <c r="AD2">
        <f>SUM(AD3:AD14)</f>
        <v>123</v>
      </c>
      <c r="AJ2" s="2"/>
      <c r="AK2" s="2"/>
      <c r="AL2" s="2"/>
    </row>
    <row r="3" spans="1:38" ht="12.75">
      <c r="A3" s="11">
        <v>39829</v>
      </c>
      <c r="B3" s="12">
        <v>509.351192</v>
      </c>
      <c r="C3" s="12">
        <v>523.717</v>
      </c>
      <c r="D3" s="12" t="s">
        <v>55</v>
      </c>
      <c r="E3" s="12" t="s">
        <v>56</v>
      </c>
      <c r="F3" t="s">
        <v>57</v>
      </c>
      <c r="G3">
        <v>14.365808</v>
      </c>
      <c r="H3">
        <v>0</v>
      </c>
      <c r="K3" t="s">
        <v>58</v>
      </c>
      <c r="L3" t="s">
        <v>59</v>
      </c>
      <c r="M3" t="s">
        <v>60</v>
      </c>
      <c r="N3" t="s">
        <v>61</v>
      </c>
      <c r="O3" t="e">
        <f>IF(EXACT(E3,"Nivel Dinámico"),IF(B3=0,NA(),B3),NA())</f>
        <v>#N/A</v>
      </c>
      <c r="P3" t="e">
        <f>IF(AND(EXACT(E3,"Nivel Estático"),NOT(EXACT(F3,"SONDA AUTOMÁTICA"))),IF(B3=0,NA(),B3),NA())</f>
        <v>#N/A</v>
      </c>
      <c r="Q3">
        <f>IF(ISNA(P3),IF(ISNA(R3),IF(ISNA(S3),"",S3),R3),P3)</f>
        <v>509.351192</v>
      </c>
      <c r="R3" s="10">
        <f>IF(EXACT(E3,"Extrapolado"),IF(B3=0,NA(),B3),NA())</f>
        <v>509.351192</v>
      </c>
      <c r="S3" s="2" t="e">
        <f>IF(EXACT(F3,"SONDA AUTOMÁTICA"),IF(B3=0,NA(),B3),NA())</f>
        <v>#N/A</v>
      </c>
      <c r="Z3" t="s">
        <v>23</v>
      </c>
      <c r="AA3">
        <v>507.897</v>
      </c>
      <c r="AB3">
        <v>500.197</v>
      </c>
      <c r="AC3">
        <v>505.1319726666666</v>
      </c>
      <c r="AD3">
        <v>12</v>
      </c>
      <c r="AE3">
        <v>504.107</v>
      </c>
      <c r="AF3">
        <v>1</v>
      </c>
      <c r="AG3">
        <f>IF(AE3&gt;=AC3,0.5*(1+((AE3-AC3)/(AA3-AC3))),(AE3-AB3)/(2*(AC3-AB3)))</f>
        <v>0.3961521434971871</v>
      </c>
      <c r="AH3">
        <f>IF(AE3&gt;=$AC$2,0.5*(1+((AE3-$AC$2)/($AA$2-$AC$2))),(AE3-$AB$2)/(2*($AC$2-$AB$2)))</f>
        <v>0.33828185640253816</v>
      </c>
      <c r="AJ3" s="2"/>
      <c r="AK3" s="2"/>
      <c r="AL3" s="2"/>
    </row>
    <row r="4" spans="1:38" ht="12.75">
      <c r="A4" s="11">
        <v>40077.81597222222</v>
      </c>
      <c r="B4" s="12">
        <v>504.803264</v>
      </c>
      <c r="C4" s="12">
        <v>523.717</v>
      </c>
      <c r="D4" s="12" t="s">
        <v>55</v>
      </c>
      <c r="E4" s="12" t="s">
        <v>56</v>
      </c>
      <c r="F4" t="s">
        <v>57</v>
      </c>
      <c r="G4">
        <v>18.913736</v>
      </c>
      <c r="H4">
        <v>0</v>
      </c>
      <c r="K4" t="s">
        <v>58</v>
      </c>
      <c r="L4" t="s">
        <v>59</v>
      </c>
      <c r="M4" t="s">
        <v>60</v>
      </c>
      <c r="N4" t="s">
        <v>61</v>
      </c>
      <c r="O4" t="e">
        <f aca="true" t="shared" si="0" ref="O4:O67">IF(EXACT(E4,"Nivel Dinámico"),IF(B4=0,NA(),B4),NA())</f>
        <v>#N/A</v>
      </c>
      <c r="P4" t="e">
        <f aca="true" t="shared" si="1" ref="P4:P67">IF(AND(EXACT(E4,"Nivel Estático"),NOT(EXACT(F4,"SONDA AUTOMÁTICA"))),IF(B4=0,NA(),B4),NA())</f>
        <v>#N/A</v>
      </c>
      <c r="Q4">
        <f aca="true" t="shared" si="2" ref="Q4:Q67">IF(ISNA(P4),IF(ISNA(R4),IF(ISNA(S4),"",S4),R4),P4)</f>
        <v>504.803264</v>
      </c>
      <c r="R4" s="10">
        <f aca="true" t="shared" si="3" ref="R4:R67">IF(EXACT(E4,"Extrapolado"),IF(B4=0,NA(),B4),NA())</f>
        <v>504.803264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508.077</v>
      </c>
      <c r="AB4">
        <v>503.237</v>
      </c>
      <c r="AC4">
        <v>505.8918894545455</v>
      </c>
      <c r="AD4">
        <v>11</v>
      </c>
      <c r="AE4" t="e">
        <f>NA()</f>
        <v>#N/A</v>
      </c>
      <c r="AG4" t="e">
        <f aca="true" t="shared" si="5" ref="AG4:AG14">IF(AE4&gt;=AC4,0.5*(1+((AE4-AC4)/(AA4-AC4))),(AE4-AB4)/(2*(AC4-AB4)))</f>
        <v>#N/A</v>
      </c>
      <c r="AH4" t="e">
        <f aca="true" t="shared" si="6" ref="AH4:AH14">IF(AE4&gt;=$AC$2,0.5*(1+((AE4-$AC$2)/($AA$2-$AC$2))),(AE4-$AB$2)/(2*($AC$2-$AB$2)))</f>
        <v>#N/A</v>
      </c>
      <c r="AJ4" s="2"/>
      <c r="AK4" s="2"/>
      <c r="AL4" s="2"/>
    </row>
    <row r="5" spans="1:38" ht="12.75">
      <c r="A5" s="11">
        <v>40108.40277777778</v>
      </c>
      <c r="B5" s="12">
        <v>505.388768</v>
      </c>
      <c r="C5" s="12">
        <v>523.717</v>
      </c>
      <c r="D5" s="12" t="s">
        <v>55</v>
      </c>
      <c r="E5" s="12" t="s">
        <v>56</v>
      </c>
      <c r="F5" t="s">
        <v>57</v>
      </c>
      <c r="G5">
        <v>18.328232</v>
      </c>
      <c r="H5">
        <v>0</v>
      </c>
      <c r="K5" t="s">
        <v>58</v>
      </c>
      <c r="L5" t="s">
        <v>59</v>
      </c>
      <c r="M5" t="s">
        <v>60</v>
      </c>
      <c r="N5" t="s">
        <v>61</v>
      </c>
      <c r="O5" t="e">
        <f t="shared" si="0"/>
        <v>#N/A</v>
      </c>
      <c r="P5" t="e">
        <f t="shared" si="1"/>
        <v>#N/A</v>
      </c>
      <c r="Q5">
        <f t="shared" si="2"/>
        <v>505.388768</v>
      </c>
      <c r="R5" s="10">
        <f t="shared" si="3"/>
        <v>505.388768</v>
      </c>
      <c r="S5" s="2" t="e">
        <f t="shared" si="4"/>
        <v>#N/A</v>
      </c>
      <c r="Z5" t="s">
        <v>25</v>
      </c>
      <c r="AA5">
        <v>508.067</v>
      </c>
      <c r="AB5">
        <v>504.507</v>
      </c>
      <c r="AC5">
        <v>506.426471</v>
      </c>
      <c r="AD5">
        <v>8</v>
      </c>
      <c r="AE5" t="e">
        <f>NA()</f>
        <v>#N/A</v>
      </c>
      <c r="AG5" t="e">
        <f t="shared" si="5"/>
        <v>#N/A</v>
      </c>
      <c r="AH5" t="e">
        <f t="shared" si="6"/>
        <v>#N/A</v>
      </c>
      <c r="AJ5" s="2"/>
      <c r="AK5" s="2"/>
      <c r="AL5" s="2"/>
    </row>
    <row r="6" spans="1:38" ht="12.75">
      <c r="A6" s="11">
        <v>40141.381944444445</v>
      </c>
      <c r="B6" s="12">
        <v>506.344064</v>
      </c>
      <c r="C6" s="12">
        <v>523.717</v>
      </c>
      <c r="D6" s="12" t="s">
        <v>55</v>
      </c>
      <c r="E6" s="12" t="s">
        <v>56</v>
      </c>
      <c r="F6" t="s">
        <v>57</v>
      </c>
      <c r="G6">
        <v>17.372936</v>
      </c>
      <c r="H6">
        <v>0</v>
      </c>
      <c r="K6" t="s">
        <v>58</v>
      </c>
      <c r="L6" t="s">
        <v>59</v>
      </c>
      <c r="M6" t="s">
        <v>60</v>
      </c>
      <c r="N6" t="s">
        <v>61</v>
      </c>
      <c r="O6" t="e">
        <f t="shared" si="0"/>
        <v>#N/A</v>
      </c>
      <c r="P6" t="e">
        <f t="shared" si="1"/>
        <v>#N/A</v>
      </c>
      <c r="Q6">
        <f t="shared" si="2"/>
        <v>506.344064</v>
      </c>
      <c r="R6" s="10">
        <f t="shared" si="3"/>
        <v>506.344064</v>
      </c>
      <c r="S6" s="2" t="e">
        <f t="shared" si="4"/>
        <v>#N/A</v>
      </c>
      <c r="Z6" t="s">
        <v>26</v>
      </c>
      <c r="AA6">
        <v>509.351192</v>
      </c>
      <c r="AB6">
        <v>504.827</v>
      </c>
      <c r="AC6">
        <v>507.06312888888885</v>
      </c>
      <c r="AD6">
        <v>9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40176.625</v>
      </c>
      <c r="B7" s="12">
        <v>506.672768</v>
      </c>
      <c r="C7" s="12">
        <v>523.717</v>
      </c>
      <c r="D7" s="12" t="s">
        <v>55</v>
      </c>
      <c r="E7" s="12" t="s">
        <v>56</v>
      </c>
      <c r="F7" t="s">
        <v>57</v>
      </c>
      <c r="G7">
        <v>17.044232</v>
      </c>
      <c r="H7">
        <v>0</v>
      </c>
      <c r="K7" t="s">
        <v>58</v>
      </c>
      <c r="L7" t="s">
        <v>59</v>
      </c>
      <c r="M7" t="s">
        <v>60</v>
      </c>
      <c r="N7" t="s">
        <v>61</v>
      </c>
      <c r="O7" t="e">
        <f t="shared" si="0"/>
        <v>#N/A</v>
      </c>
      <c r="P7" t="e">
        <f t="shared" si="1"/>
        <v>#N/A</v>
      </c>
      <c r="Q7">
        <f t="shared" si="2"/>
        <v>506.672768</v>
      </c>
      <c r="R7" s="10">
        <f t="shared" si="3"/>
        <v>506.672768</v>
      </c>
      <c r="S7" s="2" t="e">
        <f t="shared" si="4"/>
        <v>#N/A</v>
      </c>
      <c r="Y7" t="s">
        <v>35</v>
      </c>
      <c r="Z7" t="s">
        <v>27</v>
      </c>
      <c r="AA7">
        <v>508.407</v>
      </c>
      <c r="AB7">
        <v>505.057</v>
      </c>
      <c r="AC7">
        <v>506.8889704</v>
      </c>
      <c r="AD7">
        <v>10</v>
      </c>
      <c r="AE7">
        <v>507.527</v>
      </c>
      <c r="AF7">
        <v>1</v>
      </c>
      <c r="AG7">
        <f t="shared" si="5"/>
        <v>0.7101505794089888</v>
      </c>
      <c r="AH7">
        <f t="shared" si="6"/>
        <v>0.6701765479196208</v>
      </c>
      <c r="AJ7" s="2"/>
      <c r="AK7" s="2"/>
      <c r="AL7" s="2"/>
    </row>
    <row r="8" spans="1:38" ht="12.75">
      <c r="A8" s="11">
        <v>40199.569444444445</v>
      </c>
      <c r="B8" s="12">
        <v>507.057968</v>
      </c>
      <c r="C8" s="12">
        <v>523.717</v>
      </c>
      <c r="D8" s="12" t="s">
        <v>55</v>
      </c>
      <c r="E8" s="12" t="s">
        <v>56</v>
      </c>
      <c r="F8" t="s">
        <v>57</v>
      </c>
      <c r="G8">
        <v>16.659032</v>
      </c>
      <c r="H8">
        <v>0</v>
      </c>
      <c r="K8" t="s">
        <v>58</v>
      </c>
      <c r="L8" t="s">
        <v>59</v>
      </c>
      <c r="M8" t="s">
        <v>60</v>
      </c>
      <c r="N8" t="s">
        <v>61</v>
      </c>
      <c r="O8" t="e">
        <f t="shared" si="0"/>
        <v>#N/A</v>
      </c>
      <c r="P8" t="e">
        <f t="shared" si="1"/>
        <v>#N/A</v>
      </c>
      <c r="Q8">
        <f t="shared" si="2"/>
        <v>507.057968</v>
      </c>
      <c r="R8" s="10">
        <f t="shared" si="3"/>
        <v>507.057968</v>
      </c>
      <c r="S8" s="2" t="e">
        <f t="shared" si="4"/>
        <v>#N/A</v>
      </c>
      <c r="Z8" t="s">
        <v>28</v>
      </c>
      <c r="AA8">
        <v>509.047</v>
      </c>
      <c r="AB8">
        <v>504.777</v>
      </c>
      <c r="AC8">
        <v>507.0254835555556</v>
      </c>
      <c r="AD8">
        <v>9</v>
      </c>
      <c r="AE8">
        <v>507.317</v>
      </c>
      <c r="AF8">
        <v>1</v>
      </c>
      <c r="AG8">
        <f t="shared" si="5"/>
        <v>0.5721034066394994</v>
      </c>
      <c r="AH8">
        <f t="shared" si="6"/>
        <v>0.6403218388951065</v>
      </c>
      <c r="AJ8" s="2"/>
      <c r="AK8" s="2"/>
      <c r="AL8" s="2"/>
    </row>
    <row r="9" spans="1:38" ht="12.75">
      <c r="A9" s="11">
        <v>40234.416666666664</v>
      </c>
      <c r="B9" s="12">
        <v>507.576704</v>
      </c>
      <c r="C9" s="12">
        <v>523.717</v>
      </c>
      <c r="D9" s="12" t="s">
        <v>55</v>
      </c>
      <c r="E9" s="12" t="s">
        <v>56</v>
      </c>
      <c r="F9" t="s">
        <v>57</v>
      </c>
      <c r="G9">
        <v>16.140296</v>
      </c>
      <c r="H9">
        <v>0</v>
      </c>
      <c r="K9" t="s">
        <v>58</v>
      </c>
      <c r="L9" t="s">
        <v>59</v>
      </c>
      <c r="M9" t="s">
        <v>60</v>
      </c>
      <c r="N9" t="s">
        <v>61</v>
      </c>
      <c r="O9" t="e">
        <f t="shared" si="0"/>
        <v>#N/A</v>
      </c>
      <c r="P9" t="e">
        <f t="shared" si="1"/>
        <v>#N/A</v>
      </c>
      <c r="Q9">
        <f t="shared" si="2"/>
        <v>507.576704</v>
      </c>
      <c r="R9" s="10">
        <f t="shared" si="3"/>
        <v>507.576704</v>
      </c>
      <c r="S9" s="2" t="e">
        <f t="shared" si="4"/>
        <v>#N/A</v>
      </c>
      <c r="Z9" t="s">
        <v>29</v>
      </c>
      <c r="AA9">
        <v>509.577</v>
      </c>
      <c r="AB9">
        <v>506.017</v>
      </c>
      <c r="AC9">
        <v>507.5910523636363</v>
      </c>
      <c r="AD9">
        <v>11</v>
      </c>
      <c r="AE9">
        <v>509.577</v>
      </c>
      <c r="AF9">
        <v>1</v>
      </c>
      <c r="AG9">
        <f t="shared" si="5"/>
        <v>1</v>
      </c>
      <c r="AH9">
        <f t="shared" si="6"/>
        <v>0.9616153741113376</v>
      </c>
      <c r="AJ9" s="2"/>
      <c r="AK9" s="2"/>
      <c r="AL9" s="2"/>
    </row>
    <row r="10" spans="1:38" ht="12.75">
      <c r="A10" s="11">
        <v>40260.645833333336</v>
      </c>
      <c r="B10" s="12">
        <v>507.733352</v>
      </c>
      <c r="C10" s="12">
        <v>523.717</v>
      </c>
      <c r="D10" s="12" t="s">
        <v>55</v>
      </c>
      <c r="E10" s="12" t="s">
        <v>56</v>
      </c>
      <c r="F10" t="s">
        <v>57</v>
      </c>
      <c r="G10">
        <v>15.983648</v>
      </c>
      <c r="H10">
        <v>0</v>
      </c>
      <c r="K10" t="s">
        <v>58</v>
      </c>
      <c r="L10" t="s">
        <v>59</v>
      </c>
      <c r="M10" t="s">
        <v>60</v>
      </c>
      <c r="N10" t="s">
        <v>61</v>
      </c>
      <c r="O10" t="e">
        <f t="shared" si="0"/>
        <v>#N/A</v>
      </c>
      <c r="P10" t="e">
        <f t="shared" si="1"/>
        <v>#N/A</v>
      </c>
      <c r="Q10">
        <f t="shared" si="2"/>
        <v>507.733352</v>
      </c>
      <c r="R10" s="10">
        <f t="shared" si="3"/>
        <v>507.733352</v>
      </c>
      <c r="S10" s="2" t="e">
        <f t="shared" si="4"/>
        <v>#N/A</v>
      </c>
      <c r="Z10" t="s">
        <v>30</v>
      </c>
      <c r="AA10">
        <v>509.847</v>
      </c>
      <c r="AB10">
        <v>503.267</v>
      </c>
      <c r="AC10">
        <v>507.76886488888886</v>
      </c>
      <c r="AD10">
        <v>9</v>
      </c>
      <c r="AE10">
        <v>509.847</v>
      </c>
      <c r="AF10">
        <v>1</v>
      </c>
      <c r="AG10">
        <f t="shared" si="5"/>
        <v>1</v>
      </c>
      <c r="AH10">
        <f t="shared" si="6"/>
        <v>1</v>
      </c>
      <c r="AJ10" s="2"/>
      <c r="AK10" s="2"/>
      <c r="AL10" s="2"/>
    </row>
    <row r="11" spans="1:38" ht="12.75">
      <c r="A11" s="11">
        <v>40282.5625</v>
      </c>
      <c r="B11" s="12">
        <v>508.421576</v>
      </c>
      <c r="C11" s="12">
        <v>523.717</v>
      </c>
      <c r="D11" s="12" t="s">
        <v>55</v>
      </c>
      <c r="E11" s="12" t="s">
        <v>56</v>
      </c>
      <c r="F11" t="s">
        <v>57</v>
      </c>
      <c r="G11">
        <v>15.295424</v>
      </c>
      <c r="H11">
        <v>0</v>
      </c>
      <c r="K11" t="s">
        <v>58</v>
      </c>
      <c r="L11" t="s">
        <v>59</v>
      </c>
      <c r="M11" t="s">
        <v>60</v>
      </c>
      <c r="N11" t="s">
        <v>61</v>
      </c>
      <c r="O11" t="e">
        <f t="shared" si="0"/>
        <v>#N/A</v>
      </c>
      <c r="P11" t="e">
        <f t="shared" si="1"/>
        <v>#N/A</v>
      </c>
      <c r="Q11">
        <f t="shared" si="2"/>
        <v>508.421576</v>
      </c>
      <c r="R11" s="10">
        <f t="shared" si="3"/>
        <v>508.421576</v>
      </c>
      <c r="S11" s="2" t="e">
        <f t="shared" si="4"/>
        <v>#N/A</v>
      </c>
      <c r="Z11" t="s">
        <v>31</v>
      </c>
      <c r="AA11">
        <v>509.727</v>
      </c>
      <c r="AB11">
        <v>503.517</v>
      </c>
      <c r="AC11">
        <v>507.381578</v>
      </c>
      <c r="AD11">
        <v>12</v>
      </c>
      <c r="AE11">
        <v>509.727</v>
      </c>
      <c r="AF11">
        <v>1</v>
      </c>
      <c r="AG11">
        <f t="shared" si="5"/>
        <v>1</v>
      </c>
      <c r="AH11">
        <f t="shared" si="6"/>
        <v>0.9829401662717039</v>
      </c>
      <c r="AJ11" s="2"/>
      <c r="AK11" s="2"/>
      <c r="AL11" s="2"/>
    </row>
    <row r="12" spans="1:38" ht="12.75">
      <c r="A12" s="11">
        <v>40283.541666666664</v>
      </c>
      <c r="B12" s="12">
        <v>508.837</v>
      </c>
      <c r="C12" s="12">
        <v>523.717</v>
      </c>
      <c r="D12" s="12" t="s">
        <v>55</v>
      </c>
      <c r="E12" s="12" t="s">
        <v>62</v>
      </c>
      <c r="F12" t="s">
        <v>57</v>
      </c>
      <c r="G12">
        <v>14.88</v>
      </c>
      <c r="H12">
        <v>0</v>
      </c>
      <c r="K12" t="s">
        <v>58</v>
      </c>
      <c r="L12" t="s">
        <v>59</v>
      </c>
      <c r="M12" t="s">
        <v>63</v>
      </c>
      <c r="O12" t="e">
        <f t="shared" si="0"/>
        <v>#N/A</v>
      </c>
      <c r="P12">
        <f t="shared" si="1"/>
        <v>508.837</v>
      </c>
      <c r="Q12">
        <f t="shared" si="2"/>
        <v>508.837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509.067</v>
      </c>
      <c r="AB12">
        <v>502.417</v>
      </c>
      <c r="AC12">
        <v>506.7291936</v>
      </c>
      <c r="AD12">
        <v>10</v>
      </c>
      <c r="AE12">
        <v>509.067</v>
      </c>
      <c r="AF12">
        <v>1</v>
      </c>
      <c r="AG12">
        <f t="shared" si="5"/>
        <v>1</v>
      </c>
      <c r="AH12">
        <f t="shared" si="6"/>
        <v>0.8891110807660829</v>
      </c>
      <c r="AJ12" s="2"/>
      <c r="AK12" s="2"/>
      <c r="AL12" s="2"/>
    </row>
    <row r="13" spans="1:38" ht="12.75">
      <c r="A13" s="11">
        <v>40312.40277777778</v>
      </c>
      <c r="B13" s="12">
        <v>509.067</v>
      </c>
      <c r="C13" s="12">
        <v>523.717</v>
      </c>
      <c r="D13" s="12" t="s">
        <v>55</v>
      </c>
      <c r="E13" s="12" t="s">
        <v>62</v>
      </c>
      <c r="F13" t="s">
        <v>57</v>
      </c>
      <c r="G13">
        <v>14.65</v>
      </c>
      <c r="H13">
        <v>0</v>
      </c>
      <c r="K13" t="s">
        <v>58</v>
      </c>
      <c r="L13" t="s">
        <v>59</v>
      </c>
      <c r="M13" t="s">
        <v>63</v>
      </c>
      <c r="O13" t="e">
        <f t="shared" si="0"/>
        <v>#N/A</v>
      </c>
      <c r="P13">
        <f t="shared" si="1"/>
        <v>509.067</v>
      </c>
      <c r="Q13">
        <f t="shared" si="2"/>
        <v>509.067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507.967</v>
      </c>
      <c r="AB13">
        <v>499.457</v>
      </c>
      <c r="AC13">
        <v>504.5271556363636</v>
      </c>
      <c r="AD13">
        <v>11</v>
      </c>
      <c r="AE13">
        <v>507.967</v>
      </c>
      <c r="AF13">
        <v>1</v>
      </c>
      <c r="AG13">
        <f t="shared" si="5"/>
        <v>1</v>
      </c>
      <c r="AH13">
        <f t="shared" si="6"/>
        <v>0.7327292715900373</v>
      </c>
      <c r="AJ13" s="2"/>
      <c r="AK13" s="2"/>
      <c r="AL13" s="2"/>
    </row>
    <row r="14" spans="1:38" ht="12.75">
      <c r="A14" s="11">
        <v>40312.40972222222</v>
      </c>
      <c r="B14" s="12">
        <v>508.693784</v>
      </c>
      <c r="C14" s="12">
        <v>523.717</v>
      </c>
      <c r="D14" s="12" t="s">
        <v>55</v>
      </c>
      <c r="E14" s="12" t="s">
        <v>56</v>
      </c>
      <c r="F14" t="s">
        <v>57</v>
      </c>
      <c r="G14">
        <v>15.023216</v>
      </c>
      <c r="H14">
        <v>0</v>
      </c>
      <c r="K14" t="s">
        <v>58</v>
      </c>
      <c r="L14" t="s">
        <v>59</v>
      </c>
      <c r="M14" t="s">
        <v>60</v>
      </c>
      <c r="N14" t="s">
        <v>61</v>
      </c>
      <c r="O14" t="e">
        <f t="shared" si="0"/>
        <v>#N/A</v>
      </c>
      <c r="P14" t="e">
        <f t="shared" si="1"/>
        <v>#N/A</v>
      </c>
      <c r="Q14">
        <f t="shared" si="2"/>
        <v>508.693784</v>
      </c>
      <c r="R14" s="10">
        <f t="shared" si="3"/>
        <v>508.693784</v>
      </c>
      <c r="S14" s="2" t="e">
        <f t="shared" si="4"/>
        <v>#N/A</v>
      </c>
      <c r="Z14" t="s">
        <v>34</v>
      </c>
      <c r="AA14">
        <v>507.877</v>
      </c>
      <c r="AB14">
        <v>499.877</v>
      </c>
      <c r="AC14">
        <v>504.1819585454546</v>
      </c>
      <c r="AD14">
        <v>11</v>
      </c>
      <c r="AE14">
        <v>507.877</v>
      </c>
      <c r="AF14">
        <v>1</v>
      </c>
      <c r="AG14">
        <f t="shared" si="5"/>
        <v>1</v>
      </c>
      <c r="AH14">
        <f t="shared" si="6"/>
        <v>0.7199343962938193</v>
      </c>
      <c r="AJ14" s="2"/>
      <c r="AK14" s="2"/>
      <c r="AL14" s="2"/>
    </row>
    <row r="15" spans="1:38" ht="12.75">
      <c r="A15" s="11">
        <v>40347.625</v>
      </c>
      <c r="B15" s="12">
        <v>507.767</v>
      </c>
      <c r="C15" s="12">
        <v>523.717</v>
      </c>
      <c r="D15" s="12" t="s">
        <v>55</v>
      </c>
      <c r="E15" s="12" t="s">
        <v>62</v>
      </c>
      <c r="F15" t="s">
        <v>57</v>
      </c>
      <c r="G15">
        <v>15.95</v>
      </c>
      <c r="H15">
        <v>0</v>
      </c>
      <c r="K15" t="s">
        <v>58</v>
      </c>
      <c r="L15" t="s">
        <v>59</v>
      </c>
      <c r="M15" t="s">
        <v>63</v>
      </c>
      <c r="O15" t="e">
        <f t="shared" si="0"/>
        <v>#N/A</v>
      </c>
      <c r="P15">
        <f t="shared" si="1"/>
        <v>507.767</v>
      </c>
      <c r="Q15">
        <f t="shared" si="2"/>
        <v>507.767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40347.63888888889</v>
      </c>
      <c r="B16" s="12">
        <v>508.151936</v>
      </c>
      <c r="C16" s="12">
        <v>523.717</v>
      </c>
      <c r="D16" s="12" t="s">
        <v>55</v>
      </c>
      <c r="E16" s="12" t="s">
        <v>56</v>
      </c>
      <c r="F16" t="s">
        <v>57</v>
      </c>
      <c r="G16">
        <v>15.565064</v>
      </c>
      <c r="H16">
        <v>0</v>
      </c>
      <c r="K16" t="s">
        <v>58</v>
      </c>
      <c r="L16" t="s">
        <v>59</v>
      </c>
      <c r="M16" t="s">
        <v>60</v>
      </c>
      <c r="N16" t="s">
        <v>61</v>
      </c>
      <c r="O16" t="e">
        <f t="shared" si="0"/>
        <v>#N/A</v>
      </c>
      <c r="P16" t="e">
        <f t="shared" si="1"/>
        <v>#N/A</v>
      </c>
      <c r="Q16">
        <f t="shared" si="2"/>
        <v>508.151936</v>
      </c>
      <c r="R16" s="10">
        <f t="shared" si="3"/>
        <v>508.151936</v>
      </c>
      <c r="S16" s="2" t="e">
        <f t="shared" si="4"/>
        <v>#N/A</v>
      </c>
      <c r="AJ16" s="2"/>
      <c r="AK16" s="2"/>
      <c r="AL16" s="2"/>
    </row>
    <row r="17" spans="1:38" ht="12.75">
      <c r="A17" s="11">
        <v>40372.8125</v>
      </c>
      <c r="B17" s="12">
        <v>507.057</v>
      </c>
      <c r="C17" s="12">
        <v>523.717</v>
      </c>
      <c r="D17" s="12" t="s">
        <v>55</v>
      </c>
      <c r="E17" s="12" t="s">
        <v>62</v>
      </c>
      <c r="F17" t="s">
        <v>57</v>
      </c>
      <c r="G17">
        <v>16.66</v>
      </c>
      <c r="H17">
        <v>0</v>
      </c>
      <c r="K17" t="s">
        <v>58</v>
      </c>
      <c r="L17" t="s">
        <v>59</v>
      </c>
      <c r="M17" t="s">
        <v>63</v>
      </c>
      <c r="O17" t="e">
        <f t="shared" si="0"/>
        <v>#N/A</v>
      </c>
      <c r="P17">
        <f t="shared" si="1"/>
        <v>507.057</v>
      </c>
      <c r="Q17">
        <f t="shared" si="2"/>
        <v>507.057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40372.833333333336</v>
      </c>
      <c r="B18" s="12">
        <v>507.188936</v>
      </c>
      <c r="C18" s="12">
        <v>523.717</v>
      </c>
      <c r="D18" s="12" t="s">
        <v>55</v>
      </c>
      <c r="E18" s="12" t="s">
        <v>56</v>
      </c>
      <c r="F18" t="s">
        <v>57</v>
      </c>
      <c r="G18">
        <v>16.528064</v>
      </c>
      <c r="H18">
        <v>0</v>
      </c>
      <c r="K18" t="s">
        <v>58</v>
      </c>
      <c r="L18" t="s">
        <v>59</v>
      </c>
      <c r="M18" t="s">
        <v>60</v>
      </c>
      <c r="N18" t="s">
        <v>61</v>
      </c>
      <c r="O18" t="e">
        <f t="shared" si="0"/>
        <v>#N/A</v>
      </c>
      <c r="P18" t="e">
        <f t="shared" si="1"/>
        <v>#N/A</v>
      </c>
      <c r="Q18">
        <f t="shared" si="2"/>
        <v>507.188936</v>
      </c>
      <c r="R18" s="10">
        <f t="shared" si="3"/>
        <v>507.188936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40396.75</v>
      </c>
      <c r="B19" s="12">
        <v>505.367</v>
      </c>
      <c r="C19" s="12">
        <v>523.717</v>
      </c>
      <c r="D19" s="12" t="s">
        <v>55</v>
      </c>
      <c r="E19" s="12" t="s">
        <v>62</v>
      </c>
      <c r="F19" t="s">
        <v>57</v>
      </c>
      <c r="G19">
        <v>18.35</v>
      </c>
      <c r="H19">
        <v>0</v>
      </c>
      <c r="K19" t="s">
        <v>58</v>
      </c>
      <c r="L19" t="s">
        <v>59</v>
      </c>
      <c r="M19" t="s">
        <v>63</v>
      </c>
      <c r="O19" t="e">
        <f t="shared" si="0"/>
        <v>#N/A</v>
      </c>
      <c r="P19">
        <f t="shared" si="1"/>
        <v>505.367</v>
      </c>
      <c r="Q19">
        <f t="shared" si="2"/>
        <v>505.367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40396.76736111111</v>
      </c>
      <c r="B20" s="12">
        <v>505.858712</v>
      </c>
      <c r="C20" s="12">
        <v>523.717</v>
      </c>
      <c r="D20" s="12" t="s">
        <v>55</v>
      </c>
      <c r="E20" s="12" t="s">
        <v>56</v>
      </c>
      <c r="F20" t="s">
        <v>57</v>
      </c>
      <c r="G20">
        <v>17.858288</v>
      </c>
      <c r="H20">
        <v>0</v>
      </c>
      <c r="K20" t="s">
        <v>58</v>
      </c>
      <c r="L20" t="s">
        <v>59</v>
      </c>
      <c r="M20" t="s">
        <v>60</v>
      </c>
      <c r="N20" t="s">
        <v>61</v>
      </c>
      <c r="O20" t="e">
        <f t="shared" si="0"/>
        <v>#N/A</v>
      </c>
      <c r="P20" t="e">
        <f t="shared" si="1"/>
        <v>#N/A</v>
      </c>
      <c r="Q20">
        <f t="shared" si="2"/>
        <v>505.858712</v>
      </c>
      <c r="R20" s="10">
        <f t="shared" si="3"/>
        <v>505.858712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40430.79375</v>
      </c>
      <c r="B21" s="12">
        <v>504.287</v>
      </c>
      <c r="C21" s="12">
        <v>523.717</v>
      </c>
      <c r="D21" s="12" t="s">
        <v>55</v>
      </c>
      <c r="E21" s="12" t="s">
        <v>62</v>
      </c>
      <c r="F21" t="s">
        <v>57</v>
      </c>
      <c r="G21">
        <v>19.43</v>
      </c>
      <c r="H21">
        <v>0</v>
      </c>
      <c r="K21" t="s">
        <v>58</v>
      </c>
      <c r="L21" t="s">
        <v>59</v>
      </c>
      <c r="M21" t="s">
        <v>63</v>
      </c>
      <c r="O21" t="e">
        <f t="shared" si="0"/>
        <v>#N/A</v>
      </c>
      <c r="P21">
        <f t="shared" si="1"/>
        <v>504.287</v>
      </c>
      <c r="Q21">
        <f t="shared" si="2"/>
        <v>504.287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40430.80347222222</v>
      </c>
      <c r="B22" s="12">
        <v>503.93528</v>
      </c>
      <c r="C22" s="12">
        <v>523.717</v>
      </c>
      <c r="D22" s="12" t="s">
        <v>55</v>
      </c>
      <c r="E22" s="12" t="s">
        <v>56</v>
      </c>
      <c r="F22" t="s">
        <v>57</v>
      </c>
      <c r="G22">
        <v>19.78172</v>
      </c>
      <c r="H22">
        <v>0</v>
      </c>
      <c r="K22" t="s">
        <v>58</v>
      </c>
      <c r="L22" t="s">
        <v>59</v>
      </c>
      <c r="M22" t="s">
        <v>60</v>
      </c>
      <c r="N22" t="s">
        <v>61</v>
      </c>
      <c r="O22" t="e">
        <f t="shared" si="0"/>
        <v>#N/A</v>
      </c>
      <c r="P22" t="e">
        <f t="shared" si="1"/>
        <v>#N/A</v>
      </c>
      <c r="Q22">
        <f t="shared" si="2"/>
        <v>503.93528</v>
      </c>
      <c r="R22" s="10">
        <f t="shared" si="3"/>
        <v>503.93528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40469.618055555555</v>
      </c>
      <c r="B23" s="12">
        <v>505.467</v>
      </c>
      <c r="C23" s="12">
        <v>523.717</v>
      </c>
      <c r="D23" s="12" t="s">
        <v>55</v>
      </c>
      <c r="E23" s="12" t="s">
        <v>62</v>
      </c>
      <c r="F23" t="s">
        <v>57</v>
      </c>
      <c r="G23">
        <v>18.25</v>
      </c>
      <c r="H23">
        <v>0</v>
      </c>
      <c r="K23" t="s">
        <v>58</v>
      </c>
      <c r="L23" t="s">
        <v>59</v>
      </c>
      <c r="M23" t="s">
        <v>63</v>
      </c>
      <c r="O23" t="e">
        <f t="shared" si="0"/>
        <v>#N/A</v>
      </c>
      <c r="P23">
        <f t="shared" si="1"/>
        <v>505.467</v>
      </c>
      <c r="Q23">
        <f t="shared" si="2"/>
        <v>505.467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40469.63263888889</v>
      </c>
      <c r="B24" s="12">
        <v>505.714903999999</v>
      </c>
      <c r="C24" s="12">
        <v>523.717</v>
      </c>
      <c r="D24" s="12" t="s">
        <v>55</v>
      </c>
      <c r="E24" s="12" t="s">
        <v>56</v>
      </c>
      <c r="F24" t="s">
        <v>57</v>
      </c>
      <c r="G24">
        <v>18.0020960000001</v>
      </c>
      <c r="H24">
        <v>0</v>
      </c>
      <c r="K24" t="s">
        <v>58</v>
      </c>
      <c r="L24" t="s">
        <v>59</v>
      </c>
      <c r="M24" t="s">
        <v>60</v>
      </c>
      <c r="N24" t="s">
        <v>61</v>
      </c>
      <c r="O24" t="e">
        <f t="shared" si="0"/>
        <v>#N/A</v>
      </c>
      <c r="P24" t="e">
        <f t="shared" si="1"/>
        <v>#N/A</v>
      </c>
      <c r="Q24">
        <f t="shared" si="2"/>
        <v>505.714903999999</v>
      </c>
      <c r="R24" s="10">
        <f t="shared" si="3"/>
        <v>505.714903999999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40487.51736111111</v>
      </c>
      <c r="B25">
        <v>505.437</v>
      </c>
      <c r="C25">
        <v>523.717</v>
      </c>
      <c r="D25" t="s">
        <v>55</v>
      </c>
      <c r="E25" t="s">
        <v>62</v>
      </c>
      <c r="F25" t="s">
        <v>57</v>
      </c>
      <c r="G25">
        <v>18.28</v>
      </c>
      <c r="H25">
        <v>0</v>
      </c>
      <c r="K25" t="s">
        <v>58</v>
      </c>
      <c r="L25" t="s">
        <v>59</v>
      </c>
      <c r="M25" t="s">
        <v>63</v>
      </c>
      <c r="O25" t="e">
        <f t="shared" si="0"/>
        <v>#N/A</v>
      </c>
      <c r="P25">
        <f t="shared" si="1"/>
        <v>505.437</v>
      </c>
      <c r="Q25">
        <f t="shared" si="2"/>
        <v>505.437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40487.520833333336</v>
      </c>
      <c r="B26">
        <v>505.10372</v>
      </c>
      <c r="C26">
        <v>523.717</v>
      </c>
      <c r="D26" t="s">
        <v>55</v>
      </c>
      <c r="E26" t="s">
        <v>56</v>
      </c>
      <c r="F26" t="s">
        <v>57</v>
      </c>
      <c r="G26">
        <v>18.61328</v>
      </c>
      <c r="H26">
        <v>0</v>
      </c>
      <c r="K26" t="s">
        <v>58</v>
      </c>
      <c r="L26" t="s">
        <v>59</v>
      </c>
      <c r="M26" t="s">
        <v>60</v>
      </c>
      <c r="N26" t="s">
        <v>61</v>
      </c>
      <c r="O26" t="e">
        <f t="shared" si="0"/>
        <v>#N/A</v>
      </c>
      <c r="P26" t="e">
        <f t="shared" si="1"/>
        <v>#N/A</v>
      </c>
      <c r="Q26">
        <f t="shared" si="2"/>
        <v>505.10372</v>
      </c>
      <c r="R26" s="10">
        <f t="shared" si="3"/>
        <v>505.10372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40647.416666666664</v>
      </c>
      <c r="B27">
        <v>506.537</v>
      </c>
      <c r="C27">
        <v>523.717</v>
      </c>
      <c r="D27" t="s">
        <v>55</v>
      </c>
      <c r="E27" t="s">
        <v>62</v>
      </c>
      <c r="F27" t="s">
        <v>57</v>
      </c>
      <c r="G27">
        <v>17.18</v>
      </c>
      <c r="H27">
        <v>0</v>
      </c>
      <c r="K27" t="s">
        <v>58</v>
      </c>
      <c r="M27" t="s">
        <v>63</v>
      </c>
      <c r="O27" t="e">
        <f t="shared" si="0"/>
        <v>#N/A</v>
      </c>
      <c r="P27">
        <f t="shared" si="1"/>
        <v>506.537</v>
      </c>
      <c r="Q27">
        <f t="shared" si="2"/>
        <v>506.537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40703.48611111111</v>
      </c>
      <c r="B28">
        <v>506.837</v>
      </c>
      <c r="C28">
        <v>523.717</v>
      </c>
      <c r="D28" t="s">
        <v>55</v>
      </c>
      <c r="E28" t="s">
        <v>62</v>
      </c>
      <c r="F28" t="s">
        <v>57</v>
      </c>
      <c r="G28">
        <v>16.88</v>
      </c>
      <c r="H28">
        <v>0</v>
      </c>
      <c r="K28" t="s">
        <v>58</v>
      </c>
      <c r="L28" t="s">
        <v>64</v>
      </c>
      <c r="M28" t="s">
        <v>63</v>
      </c>
      <c r="O28" t="e">
        <f t="shared" si="0"/>
        <v>#N/A</v>
      </c>
      <c r="P28">
        <f t="shared" si="1"/>
        <v>506.837</v>
      </c>
      <c r="Q28">
        <f t="shared" si="2"/>
        <v>506.837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40736.486805555556</v>
      </c>
      <c r="B29">
        <v>505.947</v>
      </c>
      <c r="C29">
        <v>523.717</v>
      </c>
      <c r="D29" t="s">
        <v>55</v>
      </c>
      <c r="E29" t="s">
        <v>62</v>
      </c>
      <c r="F29" t="s">
        <v>57</v>
      </c>
      <c r="G29">
        <v>17.77</v>
      </c>
      <c r="H29">
        <v>0</v>
      </c>
      <c r="K29" t="s">
        <v>58</v>
      </c>
      <c r="L29" t="s">
        <v>64</v>
      </c>
      <c r="M29" t="s">
        <v>63</v>
      </c>
      <c r="O29" t="e">
        <f t="shared" si="0"/>
        <v>#N/A</v>
      </c>
      <c r="P29">
        <f t="shared" si="1"/>
        <v>505.947</v>
      </c>
      <c r="Q29">
        <f t="shared" si="2"/>
        <v>505.947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40736.53125</v>
      </c>
      <c r="B30">
        <v>505.947</v>
      </c>
      <c r="C30">
        <v>523.717</v>
      </c>
      <c r="D30" t="s">
        <v>55</v>
      </c>
      <c r="E30" t="s">
        <v>62</v>
      </c>
      <c r="F30" t="s">
        <v>57</v>
      </c>
      <c r="G30">
        <v>17.77</v>
      </c>
      <c r="H30">
        <v>0</v>
      </c>
      <c r="K30" t="s">
        <v>58</v>
      </c>
      <c r="L30" t="s">
        <v>64</v>
      </c>
      <c r="M30" t="s">
        <v>63</v>
      </c>
      <c r="O30" t="e">
        <f t="shared" si="0"/>
        <v>#N/A</v>
      </c>
      <c r="P30">
        <f t="shared" si="1"/>
        <v>505.947</v>
      </c>
      <c r="Q30">
        <f t="shared" si="2"/>
        <v>505.947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40759.57638888889</v>
      </c>
      <c r="B31">
        <v>502.567</v>
      </c>
      <c r="C31">
        <v>523.717</v>
      </c>
      <c r="D31" t="s">
        <v>55</v>
      </c>
      <c r="E31" t="s">
        <v>62</v>
      </c>
      <c r="F31" t="s">
        <v>57</v>
      </c>
      <c r="G31">
        <v>21.15</v>
      </c>
      <c r="H31">
        <v>0</v>
      </c>
      <c r="K31" t="s">
        <v>58</v>
      </c>
      <c r="L31" t="s">
        <v>64</v>
      </c>
      <c r="M31" t="s">
        <v>63</v>
      </c>
      <c r="O31" t="e">
        <f t="shared" si="0"/>
        <v>#N/A</v>
      </c>
      <c r="P31">
        <f t="shared" si="1"/>
        <v>502.567</v>
      </c>
      <c r="Q31">
        <f t="shared" si="2"/>
        <v>502.567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40808.489583333336</v>
      </c>
      <c r="B32">
        <v>502.167</v>
      </c>
      <c r="C32">
        <v>523.717</v>
      </c>
      <c r="D32" t="s">
        <v>55</v>
      </c>
      <c r="E32" t="s">
        <v>62</v>
      </c>
      <c r="F32" t="s">
        <v>57</v>
      </c>
      <c r="G32">
        <v>21.55</v>
      </c>
      <c r="H32">
        <v>0</v>
      </c>
      <c r="K32" t="s">
        <v>58</v>
      </c>
      <c r="L32" t="s">
        <v>64</v>
      </c>
      <c r="M32" t="s">
        <v>63</v>
      </c>
      <c r="O32" t="e">
        <f t="shared" si="0"/>
        <v>#N/A</v>
      </c>
      <c r="P32">
        <f t="shared" si="1"/>
        <v>502.167</v>
      </c>
      <c r="Q32">
        <f t="shared" si="2"/>
        <v>502.167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40833.552083333336</v>
      </c>
      <c r="B33">
        <v>502.237</v>
      </c>
      <c r="C33">
        <v>523.717</v>
      </c>
      <c r="D33" t="s">
        <v>55</v>
      </c>
      <c r="E33" t="s">
        <v>62</v>
      </c>
      <c r="F33" t="s">
        <v>57</v>
      </c>
      <c r="G33">
        <v>21.48</v>
      </c>
      <c r="H33">
        <v>0</v>
      </c>
      <c r="K33" t="s">
        <v>58</v>
      </c>
      <c r="L33" t="s">
        <v>64</v>
      </c>
      <c r="M33" t="s">
        <v>63</v>
      </c>
      <c r="O33" t="e">
        <f t="shared" si="0"/>
        <v>#N/A</v>
      </c>
      <c r="P33">
        <f t="shared" si="1"/>
        <v>502.237</v>
      </c>
      <c r="Q33">
        <f t="shared" si="2"/>
        <v>502.237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40855.475694444445</v>
      </c>
      <c r="B34">
        <v>503.237</v>
      </c>
      <c r="C34">
        <v>523.717</v>
      </c>
      <c r="D34" t="s">
        <v>55</v>
      </c>
      <c r="E34" t="s">
        <v>62</v>
      </c>
      <c r="F34" t="s">
        <v>57</v>
      </c>
      <c r="G34">
        <v>20.48</v>
      </c>
      <c r="H34">
        <v>0</v>
      </c>
      <c r="K34" t="s">
        <v>58</v>
      </c>
      <c r="L34" t="s">
        <v>64</v>
      </c>
      <c r="M34" t="s">
        <v>63</v>
      </c>
      <c r="O34" t="e">
        <f t="shared" si="0"/>
        <v>#N/A</v>
      </c>
      <c r="P34">
        <f t="shared" si="1"/>
        <v>503.237</v>
      </c>
      <c r="Q34">
        <f t="shared" si="2"/>
        <v>503.237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40882.53125</v>
      </c>
      <c r="B35">
        <v>504.507</v>
      </c>
      <c r="C35">
        <v>523.717</v>
      </c>
      <c r="D35" t="s">
        <v>55</v>
      </c>
      <c r="E35" t="s">
        <v>62</v>
      </c>
      <c r="F35" t="s">
        <v>57</v>
      </c>
      <c r="G35">
        <v>19.21</v>
      </c>
      <c r="H35">
        <v>0</v>
      </c>
      <c r="K35" t="s">
        <v>58</v>
      </c>
      <c r="L35" t="s">
        <v>64</v>
      </c>
      <c r="M35" t="s">
        <v>63</v>
      </c>
      <c r="O35" t="e">
        <f t="shared" si="0"/>
        <v>#N/A</v>
      </c>
      <c r="P35">
        <f t="shared" si="1"/>
        <v>504.507</v>
      </c>
      <c r="Q35">
        <f t="shared" si="2"/>
        <v>504.507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40918.5</v>
      </c>
      <c r="B36">
        <v>505.347</v>
      </c>
      <c r="C36">
        <v>523.717</v>
      </c>
      <c r="D36" t="s">
        <v>55</v>
      </c>
      <c r="E36" t="s">
        <v>62</v>
      </c>
      <c r="F36" t="s">
        <v>57</v>
      </c>
      <c r="G36">
        <v>18.37</v>
      </c>
      <c r="H36">
        <v>0</v>
      </c>
      <c r="K36" t="s">
        <v>58</v>
      </c>
      <c r="L36" t="s">
        <v>64</v>
      </c>
      <c r="M36" t="s">
        <v>63</v>
      </c>
      <c r="O36" t="e">
        <f t="shared" si="0"/>
        <v>#N/A</v>
      </c>
      <c r="P36">
        <f t="shared" si="1"/>
        <v>505.347</v>
      </c>
      <c r="Q36">
        <f t="shared" si="2"/>
        <v>505.347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40962.48611111111</v>
      </c>
      <c r="B37">
        <v>505.697</v>
      </c>
      <c r="C37">
        <v>523.717</v>
      </c>
      <c r="D37" t="s">
        <v>55</v>
      </c>
      <c r="E37" t="s">
        <v>62</v>
      </c>
      <c r="F37" t="s">
        <v>57</v>
      </c>
      <c r="G37">
        <v>18.02</v>
      </c>
      <c r="H37">
        <v>0</v>
      </c>
      <c r="K37" t="s">
        <v>58</v>
      </c>
      <c r="L37" t="s">
        <v>64</v>
      </c>
      <c r="M37" t="s">
        <v>63</v>
      </c>
      <c r="O37" t="e">
        <f t="shared" si="0"/>
        <v>#N/A</v>
      </c>
      <c r="P37">
        <f t="shared" si="1"/>
        <v>505.697</v>
      </c>
      <c r="Q37">
        <f t="shared" si="2"/>
        <v>505.697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40976.53125</v>
      </c>
      <c r="B38">
        <v>504.777</v>
      </c>
      <c r="C38">
        <v>523.717</v>
      </c>
      <c r="D38" t="s">
        <v>55</v>
      </c>
      <c r="E38" t="s">
        <v>62</v>
      </c>
      <c r="F38" t="s">
        <v>57</v>
      </c>
      <c r="G38">
        <v>18.94</v>
      </c>
      <c r="H38">
        <v>0</v>
      </c>
      <c r="K38" t="s">
        <v>58</v>
      </c>
      <c r="L38" t="s">
        <v>64</v>
      </c>
      <c r="M38" t="s">
        <v>63</v>
      </c>
      <c r="O38" t="e">
        <f t="shared" si="0"/>
        <v>#N/A</v>
      </c>
      <c r="P38">
        <f t="shared" si="1"/>
        <v>504.777</v>
      </c>
      <c r="Q38">
        <f t="shared" si="2"/>
        <v>504.777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41001.47222222222</v>
      </c>
      <c r="B39">
        <v>506.027</v>
      </c>
      <c r="C39">
        <v>523.717</v>
      </c>
      <c r="D39" t="s">
        <v>55</v>
      </c>
      <c r="E39" t="s">
        <v>62</v>
      </c>
      <c r="F39" t="s">
        <v>57</v>
      </c>
      <c r="G39">
        <v>17.69</v>
      </c>
      <c r="H39">
        <v>0</v>
      </c>
      <c r="K39" t="s">
        <v>58</v>
      </c>
      <c r="L39" t="s">
        <v>64</v>
      </c>
      <c r="M39" t="s">
        <v>63</v>
      </c>
      <c r="O39" t="e">
        <f t="shared" si="0"/>
        <v>#N/A</v>
      </c>
      <c r="P39">
        <f t="shared" si="1"/>
        <v>506.027</v>
      </c>
      <c r="Q39">
        <f t="shared" si="2"/>
        <v>506.027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41036.416666666664</v>
      </c>
      <c r="B40">
        <v>506.117</v>
      </c>
      <c r="C40">
        <v>523.717</v>
      </c>
      <c r="D40" t="s">
        <v>55</v>
      </c>
      <c r="E40" t="s">
        <v>62</v>
      </c>
      <c r="F40" t="s">
        <v>57</v>
      </c>
      <c r="G40">
        <v>17.6</v>
      </c>
      <c r="H40">
        <v>0</v>
      </c>
      <c r="K40" t="s">
        <v>58</v>
      </c>
      <c r="L40" t="s">
        <v>64</v>
      </c>
      <c r="M40" t="s">
        <v>63</v>
      </c>
      <c r="O40" t="e">
        <f t="shared" si="0"/>
        <v>#N/A</v>
      </c>
      <c r="P40">
        <f t="shared" si="1"/>
        <v>506.117</v>
      </c>
      <c r="Q40">
        <f t="shared" si="2"/>
        <v>506.117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41072.493055555555</v>
      </c>
      <c r="B41">
        <v>503.517</v>
      </c>
      <c r="C41">
        <v>523.717</v>
      </c>
      <c r="D41" t="s">
        <v>55</v>
      </c>
      <c r="E41" t="s">
        <v>62</v>
      </c>
      <c r="F41" t="s">
        <v>57</v>
      </c>
      <c r="G41">
        <v>20.2</v>
      </c>
      <c r="H41">
        <v>0</v>
      </c>
      <c r="K41" t="s">
        <v>58</v>
      </c>
      <c r="L41" t="s">
        <v>64</v>
      </c>
      <c r="M41" t="s">
        <v>63</v>
      </c>
      <c r="O41" t="e">
        <f t="shared" si="0"/>
        <v>#N/A</v>
      </c>
      <c r="P41">
        <f t="shared" si="1"/>
        <v>503.517</v>
      </c>
      <c r="Q41">
        <f t="shared" si="2"/>
        <v>503.517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41093.3</v>
      </c>
      <c r="B42">
        <v>502.417</v>
      </c>
      <c r="C42">
        <v>523.717</v>
      </c>
      <c r="D42" t="s">
        <v>55</v>
      </c>
      <c r="E42" t="s">
        <v>62</v>
      </c>
      <c r="F42" t="s">
        <v>57</v>
      </c>
      <c r="G42">
        <v>21.3</v>
      </c>
      <c r="H42">
        <v>0</v>
      </c>
      <c r="K42" t="s">
        <v>58</v>
      </c>
      <c r="L42" t="s">
        <v>64</v>
      </c>
      <c r="M42" t="s">
        <v>63</v>
      </c>
      <c r="O42" t="e">
        <f t="shared" si="0"/>
        <v>#N/A</v>
      </c>
      <c r="P42">
        <f t="shared" si="1"/>
        <v>502.417</v>
      </c>
      <c r="Q42">
        <f t="shared" si="2"/>
        <v>502.417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41128.520833333336</v>
      </c>
      <c r="B43">
        <v>499.457</v>
      </c>
      <c r="C43">
        <v>523.717</v>
      </c>
      <c r="D43" t="s">
        <v>55</v>
      </c>
      <c r="E43" t="s">
        <v>62</v>
      </c>
      <c r="F43" t="s">
        <v>57</v>
      </c>
      <c r="G43">
        <v>24.26</v>
      </c>
      <c r="H43">
        <v>0</v>
      </c>
      <c r="K43" t="s">
        <v>58</v>
      </c>
      <c r="L43" t="s">
        <v>64</v>
      </c>
      <c r="M43" t="s">
        <v>63</v>
      </c>
      <c r="O43" t="e">
        <f t="shared" si="0"/>
        <v>#N/A</v>
      </c>
      <c r="P43">
        <f t="shared" si="1"/>
        <v>499.457</v>
      </c>
      <c r="Q43">
        <f t="shared" si="2"/>
        <v>499.457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41158.506944444445</v>
      </c>
      <c r="B44">
        <v>499.877</v>
      </c>
      <c r="C44">
        <v>523.717</v>
      </c>
      <c r="D44" t="s">
        <v>55</v>
      </c>
      <c r="E44" t="s">
        <v>62</v>
      </c>
      <c r="F44" t="s">
        <v>57</v>
      </c>
      <c r="G44">
        <v>23.84</v>
      </c>
      <c r="H44">
        <v>0</v>
      </c>
      <c r="K44" t="s">
        <v>58</v>
      </c>
      <c r="L44" t="s">
        <v>64</v>
      </c>
      <c r="M44" t="s">
        <v>63</v>
      </c>
      <c r="O44" t="e">
        <f t="shared" si="0"/>
        <v>#N/A</v>
      </c>
      <c r="P44">
        <f t="shared" si="1"/>
        <v>499.877</v>
      </c>
      <c r="Q44">
        <f t="shared" si="2"/>
        <v>499.877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41191.36111111111</v>
      </c>
      <c r="B45">
        <v>500.197</v>
      </c>
      <c r="C45">
        <v>523.717</v>
      </c>
      <c r="D45" t="s">
        <v>55</v>
      </c>
      <c r="E45" t="s">
        <v>62</v>
      </c>
      <c r="F45" t="s">
        <v>57</v>
      </c>
      <c r="G45">
        <v>23.52</v>
      </c>
      <c r="H45">
        <v>0</v>
      </c>
      <c r="K45" t="s">
        <v>58</v>
      </c>
      <c r="L45" t="s">
        <v>64</v>
      </c>
      <c r="M45" t="s">
        <v>63</v>
      </c>
      <c r="N45" t="s">
        <v>65</v>
      </c>
      <c r="O45" t="e">
        <f t="shared" si="0"/>
        <v>#N/A</v>
      </c>
      <c r="P45">
        <f t="shared" si="1"/>
        <v>500.197</v>
      </c>
      <c r="Q45">
        <f t="shared" si="2"/>
        <v>500.197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41222.38888888889</v>
      </c>
      <c r="B46">
        <v>505.137</v>
      </c>
      <c r="C46">
        <v>523.717</v>
      </c>
      <c r="D46" t="s">
        <v>55</v>
      </c>
      <c r="E46" t="s">
        <v>62</v>
      </c>
      <c r="F46" t="s">
        <v>57</v>
      </c>
      <c r="G46">
        <v>18.58</v>
      </c>
      <c r="H46">
        <v>0</v>
      </c>
      <c r="K46" t="s">
        <v>58</v>
      </c>
      <c r="L46" t="s">
        <v>64</v>
      </c>
      <c r="M46" t="s">
        <v>63</v>
      </c>
      <c r="N46" t="s">
        <v>66</v>
      </c>
      <c r="O46" t="e">
        <f t="shared" si="0"/>
        <v>#N/A</v>
      </c>
      <c r="P46">
        <f t="shared" si="1"/>
        <v>505.137</v>
      </c>
      <c r="Q46">
        <f t="shared" si="2"/>
        <v>505.137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41253.333333333336</v>
      </c>
      <c r="B47">
        <v>505.277</v>
      </c>
      <c r="C47">
        <v>523.717</v>
      </c>
      <c r="D47" t="s">
        <v>55</v>
      </c>
      <c r="E47" t="s">
        <v>62</v>
      </c>
      <c r="F47" t="s">
        <v>57</v>
      </c>
      <c r="G47">
        <v>18.44</v>
      </c>
      <c r="H47">
        <v>0</v>
      </c>
      <c r="K47" t="s">
        <v>58</v>
      </c>
      <c r="L47" t="s">
        <v>64</v>
      </c>
      <c r="M47" t="s">
        <v>63</v>
      </c>
      <c r="O47" t="e">
        <f t="shared" si="0"/>
        <v>#N/A</v>
      </c>
      <c r="P47">
        <f t="shared" si="1"/>
        <v>505.277</v>
      </c>
      <c r="Q47">
        <f t="shared" si="2"/>
        <v>505.277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41284.479166666664</v>
      </c>
      <c r="B48">
        <v>505.297</v>
      </c>
      <c r="C48">
        <v>523.717</v>
      </c>
      <c r="D48" t="s">
        <v>55</v>
      </c>
      <c r="E48" t="s">
        <v>62</v>
      </c>
      <c r="F48" t="s">
        <v>57</v>
      </c>
      <c r="G48">
        <v>18.42</v>
      </c>
      <c r="H48">
        <v>0</v>
      </c>
      <c r="K48" t="s">
        <v>58</v>
      </c>
      <c r="L48" t="s">
        <v>64</v>
      </c>
      <c r="M48" t="s">
        <v>63</v>
      </c>
      <c r="O48" t="e">
        <f t="shared" si="0"/>
        <v>#N/A</v>
      </c>
      <c r="P48">
        <f t="shared" si="1"/>
        <v>505.297</v>
      </c>
      <c r="Q48">
        <f t="shared" si="2"/>
        <v>505.297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41295.555555555555</v>
      </c>
      <c r="B49">
        <v>508.417</v>
      </c>
      <c r="C49">
        <v>523.717</v>
      </c>
      <c r="D49" t="s">
        <v>55</v>
      </c>
      <c r="E49" t="s">
        <v>62</v>
      </c>
      <c r="F49" t="s">
        <v>57</v>
      </c>
      <c r="G49">
        <v>15.3</v>
      </c>
      <c r="H49">
        <v>0</v>
      </c>
      <c r="K49" t="s">
        <v>58</v>
      </c>
      <c r="L49" t="s">
        <v>64</v>
      </c>
      <c r="M49" t="s">
        <v>63</v>
      </c>
      <c r="O49" t="e">
        <f t="shared" si="0"/>
        <v>#N/A</v>
      </c>
      <c r="P49">
        <f t="shared" si="1"/>
        <v>508.417</v>
      </c>
      <c r="Q49">
        <f t="shared" si="2"/>
        <v>508.417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41316.541666666664</v>
      </c>
      <c r="B50">
        <v>505.497</v>
      </c>
      <c r="C50">
        <v>523.717</v>
      </c>
      <c r="D50" t="s">
        <v>55</v>
      </c>
      <c r="E50" t="s">
        <v>62</v>
      </c>
      <c r="F50" t="s">
        <v>57</v>
      </c>
      <c r="G50">
        <v>18.22</v>
      </c>
      <c r="H50">
        <v>0</v>
      </c>
      <c r="K50" t="s">
        <v>58</v>
      </c>
      <c r="L50" t="s">
        <v>64</v>
      </c>
      <c r="M50" t="s">
        <v>63</v>
      </c>
      <c r="O50" t="e">
        <f t="shared" si="0"/>
        <v>#N/A</v>
      </c>
      <c r="P50">
        <f t="shared" si="1"/>
        <v>505.497</v>
      </c>
      <c r="Q50">
        <f t="shared" si="2"/>
        <v>505.497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41348.541666666664</v>
      </c>
      <c r="B51">
        <v>506.067</v>
      </c>
      <c r="C51">
        <v>523.717</v>
      </c>
      <c r="D51" t="s">
        <v>55</v>
      </c>
      <c r="E51" t="s">
        <v>62</v>
      </c>
      <c r="F51" t="s">
        <v>57</v>
      </c>
      <c r="G51">
        <v>17.65</v>
      </c>
      <c r="H51">
        <v>0</v>
      </c>
      <c r="K51" t="s">
        <v>58</v>
      </c>
      <c r="L51" t="s">
        <v>64</v>
      </c>
      <c r="M51" t="s">
        <v>63</v>
      </c>
      <c r="O51" t="e">
        <f t="shared" si="0"/>
        <v>#N/A</v>
      </c>
      <c r="P51">
        <f t="shared" si="1"/>
        <v>506.067</v>
      </c>
      <c r="Q51">
        <f t="shared" si="2"/>
        <v>506.067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41373.53472222222</v>
      </c>
      <c r="B52">
        <v>506.027</v>
      </c>
      <c r="C52">
        <v>523.717</v>
      </c>
      <c r="D52" t="s">
        <v>55</v>
      </c>
      <c r="E52" t="s">
        <v>62</v>
      </c>
      <c r="F52" t="s">
        <v>57</v>
      </c>
      <c r="G52">
        <v>17.69</v>
      </c>
      <c r="H52">
        <v>0</v>
      </c>
      <c r="K52" t="s">
        <v>58</v>
      </c>
      <c r="L52" t="s">
        <v>64</v>
      </c>
      <c r="M52" t="s">
        <v>63</v>
      </c>
      <c r="O52" t="e">
        <f t="shared" si="0"/>
        <v>#N/A</v>
      </c>
      <c r="P52">
        <f t="shared" si="1"/>
        <v>506.027</v>
      </c>
      <c r="Q52">
        <f t="shared" si="2"/>
        <v>506.027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41403.458333333336</v>
      </c>
      <c r="B53">
        <v>509.287</v>
      </c>
      <c r="C53">
        <v>523.717</v>
      </c>
      <c r="D53" t="s">
        <v>55</v>
      </c>
      <c r="E53" t="s">
        <v>62</v>
      </c>
      <c r="F53" t="s">
        <v>57</v>
      </c>
      <c r="G53">
        <v>14.43</v>
      </c>
      <c r="H53">
        <v>0</v>
      </c>
      <c r="K53" t="s">
        <v>58</v>
      </c>
      <c r="L53" t="s">
        <v>64</v>
      </c>
      <c r="M53" t="s">
        <v>63</v>
      </c>
      <c r="O53" t="e">
        <f t="shared" si="0"/>
        <v>#N/A</v>
      </c>
      <c r="P53">
        <f t="shared" si="1"/>
        <v>509.287</v>
      </c>
      <c r="Q53">
        <f t="shared" si="2"/>
        <v>509.287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41435.524305555555</v>
      </c>
      <c r="B54">
        <v>509.267</v>
      </c>
      <c r="C54">
        <v>523.717</v>
      </c>
      <c r="D54" t="s">
        <v>55</v>
      </c>
      <c r="E54" t="s">
        <v>62</v>
      </c>
      <c r="F54" t="s">
        <v>57</v>
      </c>
      <c r="G54">
        <v>14.45</v>
      </c>
      <c r="H54">
        <v>0</v>
      </c>
      <c r="K54" t="s">
        <v>58</v>
      </c>
      <c r="L54" t="s">
        <v>64</v>
      </c>
      <c r="M54" t="s">
        <v>63</v>
      </c>
      <c r="O54" t="e">
        <f t="shared" si="0"/>
        <v>#N/A</v>
      </c>
      <c r="P54">
        <f t="shared" si="1"/>
        <v>509.267</v>
      </c>
      <c r="Q54">
        <f t="shared" si="2"/>
        <v>509.267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41464.49652777778</v>
      </c>
      <c r="B55">
        <v>508.607</v>
      </c>
      <c r="C55">
        <v>523.717</v>
      </c>
      <c r="D55" t="s">
        <v>55</v>
      </c>
      <c r="E55" t="s">
        <v>62</v>
      </c>
      <c r="F55" t="s">
        <v>57</v>
      </c>
      <c r="G55">
        <v>15.11</v>
      </c>
      <c r="H55">
        <v>0</v>
      </c>
      <c r="K55" t="s">
        <v>58</v>
      </c>
      <c r="L55" t="s">
        <v>64</v>
      </c>
      <c r="M55" t="s">
        <v>63</v>
      </c>
      <c r="O55" t="e">
        <f t="shared" si="0"/>
        <v>#N/A</v>
      </c>
      <c r="P55">
        <f t="shared" si="1"/>
        <v>508.607</v>
      </c>
      <c r="Q55">
        <f t="shared" si="2"/>
        <v>508.607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41491.375</v>
      </c>
      <c r="B56">
        <v>507.167</v>
      </c>
      <c r="C56">
        <v>523.717</v>
      </c>
      <c r="D56" t="s">
        <v>55</v>
      </c>
      <c r="E56" t="s">
        <v>62</v>
      </c>
      <c r="F56" t="s">
        <v>57</v>
      </c>
      <c r="G56">
        <v>16.55</v>
      </c>
      <c r="H56">
        <v>0</v>
      </c>
      <c r="K56" t="s">
        <v>58</v>
      </c>
      <c r="L56" t="s">
        <v>64</v>
      </c>
      <c r="M56" t="s">
        <v>63</v>
      </c>
      <c r="O56" t="e">
        <f t="shared" si="0"/>
        <v>#N/A</v>
      </c>
      <c r="P56">
        <f t="shared" si="1"/>
        <v>507.167</v>
      </c>
      <c r="Q56">
        <f t="shared" si="2"/>
        <v>507.167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41522.479166666664</v>
      </c>
      <c r="B57">
        <v>506.297</v>
      </c>
      <c r="C57">
        <v>523.717</v>
      </c>
      <c r="D57" t="s">
        <v>55</v>
      </c>
      <c r="E57" t="s">
        <v>62</v>
      </c>
      <c r="F57" t="s">
        <v>57</v>
      </c>
      <c r="G57">
        <v>17.42</v>
      </c>
      <c r="H57">
        <v>0</v>
      </c>
      <c r="K57" t="s">
        <v>58</v>
      </c>
      <c r="L57" t="s">
        <v>64</v>
      </c>
      <c r="M57" t="s">
        <v>63</v>
      </c>
      <c r="O57" t="e">
        <f t="shared" si="0"/>
        <v>#N/A</v>
      </c>
      <c r="P57">
        <f t="shared" si="1"/>
        <v>506.297</v>
      </c>
      <c r="Q57">
        <f t="shared" si="2"/>
        <v>506.297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41568</v>
      </c>
      <c r="B58">
        <v>506.967</v>
      </c>
      <c r="C58">
        <v>523.717</v>
      </c>
      <c r="D58" t="s">
        <v>55</v>
      </c>
      <c r="E58" t="s">
        <v>62</v>
      </c>
      <c r="F58" t="s">
        <v>57</v>
      </c>
      <c r="G58">
        <v>16.75</v>
      </c>
      <c r="H58">
        <v>0</v>
      </c>
      <c r="K58" t="s">
        <v>58</v>
      </c>
      <c r="L58" t="s">
        <v>64</v>
      </c>
      <c r="M58" t="s">
        <v>63</v>
      </c>
      <c r="O58" t="e">
        <f t="shared" si="0"/>
        <v>#N/A</v>
      </c>
      <c r="P58">
        <f t="shared" si="1"/>
        <v>506.967</v>
      </c>
      <c r="Q58">
        <f t="shared" si="2"/>
        <v>506.967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41593.55902777778</v>
      </c>
      <c r="B59">
        <v>506.687</v>
      </c>
      <c r="C59">
        <v>523.717</v>
      </c>
      <c r="D59" t="s">
        <v>55</v>
      </c>
      <c r="E59" t="s">
        <v>62</v>
      </c>
      <c r="F59" t="s">
        <v>57</v>
      </c>
      <c r="G59">
        <v>17.03</v>
      </c>
      <c r="H59">
        <v>0</v>
      </c>
      <c r="K59" t="s">
        <v>58</v>
      </c>
      <c r="L59" t="s">
        <v>64</v>
      </c>
      <c r="M59" t="s">
        <v>63</v>
      </c>
      <c r="N59" t="s">
        <v>66</v>
      </c>
      <c r="O59" t="e">
        <f t="shared" si="0"/>
        <v>#N/A</v>
      </c>
      <c r="P59">
        <f t="shared" si="1"/>
        <v>506.687</v>
      </c>
      <c r="Q59">
        <f t="shared" si="2"/>
        <v>506.687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41620.458333333336</v>
      </c>
      <c r="B60">
        <v>506.957</v>
      </c>
      <c r="C60">
        <v>523.717</v>
      </c>
      <c r="D60" t="s">
        <v>55</v>
      </c>
      <c r="E60" t="s">
        <v>62</v>
      </c>
      <c r="F60" t="s">
        <v>57</v>
      </c>
      <c r="G60">
        <v>16.76</v>
      </c>
      <c r="H60">
        <v>0</v>
      </c>
      <c r="K60" t="s">
        <v>58</v>
      </c>
      <c r="L60" t="s">
        <v>64</v>
      </c>
      <c r="M60" t="s">
        <v>63</v>
      </c>
      <c r="O60" t="e">
        <f t="shared" si="0"/>
        <v>#N/A</v>
      </c>
      <c r="P60">
        <f t="shared" si="1"/>
        <v>506.957</v>
      </c>
      <c r="Q60">
        <f t="shared" si="2"/>
        <v>506.957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41697.413194444445</v>
      </c>
      <c r="B61">
        <v>508.257</v>
      </c>
      <c r="C61">
        <v>523.717</v>
      </c>
      <c r="D61" t="s">
        <v>55</v>
      </c>
      <c r="E61" t="s">
        <v>62</v>
      </c>
      <c r="F61" t="s">
        <v>57</v>
      </c>
      <c r="G61">
        <v>15.46</v>
      </c>
      <c r="H61">
        <v>0</v>
      </c>
      <c r="K61" t="s">
        <v>58</v>
      </c>
      <c r="L61" t="s">
        <v>64</v>
      </c>
      <c r="M61" t="s">
        <v>63</v>
      </c>
      <c r="O61" t="e">
        <f t="shared" si="0"/>
        <v>#N/A</v>
      </c>
      <c r="P61">
        <f t="shared" si="1"/>
        <v>508.257</v>
      </c>
      <c r="Q61">
        <f t="shared" si="2"/>
        <v>508.257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41715.458333333336</v>
      </c>
      <c r="B62">
        <v>508.587</v>
      </c>
      <c r="C62">
        <v>523.717</v>
      </c>
      <c r="D62" t="s">
        <v>55</v>
      </c>
      <c r="E62" t="s">
        <v>62</v>
      </c>
      <c r="F62" t="s">
        <v>57</v>
      </c>
      <c r="G62">
        <v>15.13</v>
      </c>
      <c r="H62">
        <v>0</v>
      </c>
      <c r="K62" t="s">
        <v>58</v>
      </c>
      <c r="L62" t="s">
        <v>64</v>
      </c>
      <c r="M62" t="s">
        <v>63</v>
      </c>
      <c r="O62" t="e">
        <f t="shared" si="0"/>
        <v>#N/A</v>
      </c>
      <c r="P62">
        <f t="shared" si="1"/>
        <v>508.587</v>
      </c>
      <c r="Q62">
        <f t="shared" si="2"/>
        <v>508.587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41737.40972222222</v>
      </c>
      <c r="B63">
        <v>508.077</v>
      </c>
      <c r="C63">
        <v>523.717</v>
      </c>
      <c r="D63" t="s">
        <v>55</v>
      </c>
      <c r="E63" t="s">
        <v>62</v>
      </c>
      <c r="F63" t="s">
        <v>57</v>
      </c>
      <c r="G63">
        <v>15.64</v>
      </c>
      <c r="H63">
        <v>0</v>
      </c>
      <c r="K63" t="s">
        <v>58</v>
      </c>
      <c r="L63" t="s">
        <v>64</v>
      </c>
      <c r="M63" t="s">
        <v>63</v>
      </c>
      <c r="O63" t="e">
        <f t="shared" si="0"/>
        <v>#N/A</v>
      </c>
      <c r="P63">
        <f t="shared" si="1"/>
        <v>508.077</v>
      </c>
      <c r="Q63">
        <f t="shared" si="2"/>
        <v>508.077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41771.5625</v>
      </c>
      <c r="B64">
        <v>507.257</v>
      </c>
      <c r="C64">
        <v>523.717</v>
      </c>
      <c r="D64" t="s">
        <v>55</v>
      </c>
      <c r="E64" t="s">
        <v>62</v>
      </c>
      <c r="F64" t="s">
        <v>57</v>
      </c>
      <c r="G64">
        <v>16.46</v>
      </c>
      <c r="H64">
        <v>0</v>
      </c>
      <c r="K64" t="s">
        <v>58</v>
      </c>
      <c r="L64" t="s">
        <v>64</v>
      </c>
      <c r="M64" t="s">
        <v>63</v>
      </c>
      <c r="O64" t="e">
        <f t="shared" si="0"/>
        <v>#N/A</v>
      </c>
      <c r="P64">
        <f t="shared" si="1"/>
        <v>507.257</v>
      </c>
      <c r="Q64">
        <f t="shared" si="2"/>
        <v>507.257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41803.506944444445</v>
      </c>
      <c r="B65">
        <v>506.387</v>
      </c>
      <c r="C65">
        <v>523.717</v>
      </c>
      <c r="D65" t="s">
        <v>55</v>
      </c>
      <c r="E65" t="s">
        <v>62</v>
      </c>
      <c r="F65" t="s">
        <v>57</v>
      </c>
      <c r="G65">
        <v>17.33</v>
      </c>
      <c r="H65">
        <v>0</v>
      </c>
      <c r="K65" t="s">
        <v>58</v>
      </c>
      <c r="L65" t="s">
        <v>64</v>
      </c>
      <c r="M65" t="s">
        <v>63</v>
      </c>
      <c r="O65" t="e">
        <f t="shared" si="0"/>
        <v>#N/A</v>
      </c>
      <c r="P65">
        <f t="shared" si="1"/>
        <v>506.387</v>
      </c>
      <c r="Q65">
        <f t="shared" si="2"/>
        <v>506.387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41823.555555555555</v>
      </c>
      <c r="B66">
        <v>507.287</v>
      </c>
      <c r="C66">
        <v>523.717</v>
      </c>
      <c r="D66" t="s">
        <v>55</v>
      </c>
      <c r="E66" t="s">
        <v>62</v>
      </c>
      <c r="F66" t="s">
        <v>57</v>
      </c>
      <c r="G66">
        <v>16.43</v>
      </c>
      <c r="H66">
        <v>0</v>
      </c>
      <c r="K66" t="s">
        <v>58</v>
      </c>
      <c r="L66" t="s">
        <v>64</v>
      </c>
      <c r="M66" t="s">
        <v>63</v>
      </c>
      <c r="O66" t="e">
        <f t="shared" si="0"/>
        <v>#N/A</v>
      </c>
      <c r="P66">
        <f t="shared" si="1"/>
        <v>507.287</v>
      </c>
      <c r="Q66">
        <f t="shared" si="2"/>
        <v>507.287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41870.583333333336</v>
      </c>
      <c r="B67">
        <v>506.587</v>
      </c>
      <c r="C67">
        <v>523.717</v>
      </c>
      <c r="D67" t="s">
        <v>55</v>
      </c>
      <c r="E67" t="s">
        <v>62</v>
      </c>
      <c r="F67" t="s">
        <v>57</v>
      </c>
      <c r="G67">
        <v>17.13</v>
      </c>
      <c r="H67">
        <v>0</v>
      </c>
      <c r="K67" t="s">
        <v>58</v>
      </c>
      <c r="L67" t="s">
        <v>64</v>
      </c>
      <c r="M67" t="s">
        <v>63</v>
      </c>
      <c r="O67" t="e">
        <f t="shared" si="0"/>
        <v>#N/A</v>
      </c>
      <c r="P67">
        <f t="shared" si="1"/>
        <v>506.587</v>
      </c>
      <c r="Q67">
        <f t="shared" si="2"/>
        <v>506.587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41887.4375</v>
      </c>
      <c r="B68">
        <v>504.647</v>
      </c>
      <c r="C68">
        <v>523.717</v>
      </c>
      <c r="D68" t="s">
        <v>55</v>
      </c>
      <c r="E68" t="s">
        <v>62</v>
      </c>
      <c r="F68" t="s">
        <v>57</v>
      </c>
      <c r="G68">
        <v>19.07</v>
      </c>
      <c r="H68">
        <v>0</v>
      </c>
      <c r="K68" t="s">
        <v>58</v>
      </c>
      <c r="L68" t="s">
        <v>64</v>
      </c>
      <c r="M68" t="s">
        <v>63</v>
      </c>
      <c r="O68" t="e">
        <f aca="true" t="shared" si="13" ref="O68:O125">IF(EXACT(E68,"Nivel Dinámico"),IF(B68=0,NA(),B68),NA())</f>
        <v>#N/A</v>
      </c>
      <c r="P68">
        <f aca="true" t="shared" si="14" ref="P68:P125">IF(AND(EXACT(E68,"Nivel Estático"),NOT(EXACT(F68,"SONDA AUTOMÁTICA"))),IF(B68=0,NA(),B68),NA())</f>
        <v>504.647</v>
      </c>
      <c r="Q68">
        <f aca="true" t="shared" si="15" ref="Q68:Q125">IF(ISNA(P68),IF(ISNA(R68),IF(ISNA(S68),"",S68),R68),P68)</f>
        <v>504.647</v>
      </c>
      <c r="R68" s="10" t="e">
        <f aca="true" t="shared" si="16" ref="R68:R125">IF(EXACT(E68,"Extrapolado"),IF(B68=0,NA(),B68),NA())</f>
        <v>#N/A</v>
      </c>
      <c r="S68" s="2" t="e">
        <f aca="true" t="shared" si="17" ref="S68:S125">IF(EXACT(F68,"SONDA AUTOMÁTICA"),IF(B68=0,NA(),B68),NA())</f>
        <v>#N/A</v>
      </c>
    </row>
    <row r="69" spans="1:19" ht="12.75">
      <c r="A69" s="1">
        <v>41933.5</v>
      </c>
      <c r="B69">
        <v>504.987</v>
      </c>
      <c r="C69">
        <v>523.717</v>
      </c>
      <c r="D69" t="s">
        <v>55</v>
      </c>
      <c r="E69" t="s">
        <v>62</v>
      </c>
      <c r="F69" t="s">
        <v>57</v>
      </c>
      <c r="G69">
        <v>18.73</v>
      </c>
      <c r="H69">
        <v>0</v>
      </c>
      <c r="K69" t="s">
        <v>58</v>
      </c>
      <c r="L69" t="s">
        <v>64</v>
      </c>
      <c r="M69" t="s">
        <v>63</v>
      </c>
      <c r="O69" t="e">
        <f t="shared" si="13"/>
        <v>#N/A</v>
      </c>
      <c r="P69">
        <f t="shared" si="14"/>
        <v>504.987</v>
      </c>
      <c r="Q69">
        <f t="shared" si="15"/>
        <v>504.987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41971.46875</v>
      </c>
      <c r="B70">
        <v>505.247</v>
      </c>
      <c r="C70">
        <v>523.717</v>
      </c>
      <c r="D70" t="s">
        <v>55</v>
      </c>
      <c r="E70" t="s">
        <v>62</v>
      </c>
      <c r="F70" t="s">
        <v>57</v>
      </c>
      <c r="G70">
        <v>18.47</v>
      </c>
      <c r="H70">
        <v>0</v>
      </c>
      <c r="K70" t="s">
        <v>58</v>
      </c>
      <c r="L70" t="s">
        <v>64</v>
      </c>
      <c r="M70" t="s">
        <v>63</v>
      </c>
      <c r="N70" t="s">
        <v>66</v>
      </c>
      <c r="O70" t="e">
        <f t="shared" si="13"/>
        <v>#N/A</v>
      </c>
      <c r="P70">
        <f t="shared" si="14"/>
        <v>505.247</v>
      </c>
      <c r="Q70">
        <f t="shared" si="15"/>
        <v>505.247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42023.493055555555</v>
      </c>
      <c r="B71">
        <v>507.297</v>
      </c>
      <c r="C71">
        <v>523.717</v>
      </c>
      <c r="D71" t="s">
        <v>55</v>
      </c>
      <c r="E71" t="s">
        <v>62</v>
      </c>
      <c r="F71" t="s">
        <v>57</v>
      </c>
      <c r="G71">
        <v>16.42</v>
      </c>
      <c r="H71">
        <v>0</v>
      </c>
      <c r="K71" t="s">
        <v>58</v>
      </c>
      <c r="L71" t="s">
        <v>64</v>
      </c>
      <c r="M71" t="s">
        <v>63</v>
      </c>
      <c r="O71" t="e">
        <f t="shared" si="13"/>
        <v>#N/A</v>
      </c>
      <c r="P71">
        <f t="shared" si="14"/>
        <v>507.297</v>
      </c>
      <c r="Q71">
        <f t="shared" si="15"/>
        <v>507.297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42044.59722222222</v>
      </c>
      <c r="B72">
        <v>507.067</v>
      </c>
      <c r="C72">
        <v>523.717</v>
      </c>
      <c r="D72" t="s">
        <v>55</v>
      </c>
      <c r="E72" t="s">
        <v>62</v>
      </c>
      <c r="F72" t="s">
        <v>57</v>
      </c>
      <c r="G72">
        <v>16.65</v>
      </c>
      <c r="H72">
        <v>0</v>
      </c>
      <c r="K72" t="s">
        <v>58</v>
      </c>
      <c r="L72" t="s">
        <v>64</v>
      </c>
      <c r="M72" t="s">
        <v>63</v>
      </c>
      <c r="O72" t="e">
        <f t="shared" si="13"/>
        <v>#N/A</v>
      </c>
      <c r="P72">
        <f t="shared" si="14"/>
        <v>507.067</v>
      </c>
      <c r="Q72">
        <f t="shared" si="15"/>
        <v>507.067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42086.45138888889</v>
      </c>
      <c r="B73">
        <v>509.047</v>
      </c>
      <c r="C73">
        <v>523.717</v>
      </c>
      <c r="D73" t="s">
        <v>55</v>
      </c>
      <c r="E73" t="s">
        <v>62</v>
      </c>
      <c r="F73" t="s">
        <v>57</v>
      </c>
      <c r="G73">
        <v>14.67</v>
      </c>
      <c r="H73">
        <v>0</v>
      </c>
      <c r="K73" t="s">
        <v>58</v>
      </c>
      <c r="L73" t="s">
        <v>64</v>
      </c>
      <c r="M73" t="s">
        <v>63</v>
      </c>
      <c r="O73" t="e">
        <f t="shared" si="13"/>
        <v>#N/A</v>
      </c>
      <c r="P73">
        <f t="shared" si="14"/>
        <v>509.047</v>
      </c>
      <c r="Q73">
        <f t="shared" si="15"/>
        <v>509.047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42121.520833333336</v>
      </c>
      <c r="B74">
        <v>508.747</v>
      </c>
      <c r="C74">
        <v>523.717</v>
      </c>
      <c r="D74" t="s">
        <v>55</v>
      </c>
      <c r="E74" t="s">
        <v>62</v>
      </c>
      <c r="F74" t="s">
        <v>57</v>
      </c>
      <c r="G74">
        <v>14.97</v>
      </c>
      <c r="H74">
        <v>0</v>
      </c>
      <c r="K74" t="s">
        <v>58</v>
      </c>
      <c r="L74" t="s">
        <v>64</v>
      </c>
      <c r="M74" t="s">
        <v>63</v>
      </c>
      <c r="O74" t="e">
        <f t="shared" si="13"/>
        <v>#N/A</v>
      </c>
      <c r="P74">
        <f t="shared" si="14"/>
        <v>508.747</v>
      </c>
      <c r="Q74">
        <f t="shared" si="15"/>
        <v>508.747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42152.49652777778</v>
      </c>
      <c r="B75">
        <v>508.777</v>
      </c>
      <c r="C75">
        <v>523.717</v>
      </c>
      <c r="D75" t="s">
        <v>55</v>
      </c>
      <c r="E75" t="s">
        <v>62</v>
      </c>
      <c r="F75" t="s">
        <v>57</v>
      </c>
      <c r="G75">
        <v>14.94</v>
      </c>
      <c r="H75">
        <v>0</v>
      </c>
      <c r="K75" t="s">
        <v>58</v>
      </c>
      <c r="L75" t="s">
        <v>64</v>
      </c>
      <c r="M75" t="s">
        <v>63</v>
      </c>
      <c r="O75" t="e">
        <f t="shared" si="13"/>
        <v>#N/A</v>
      </c>
      <c r="P75">
        <f t="shared" si="14"/>
        <v>508.777</v>
      </c>
      <c r="Q75">
        <f t="shared" si="15"/>
        <v>508.777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42173.479166666664</v>
      </c>
      <c r="B76">
        <v>508.347</v>
      </c>
      <c r="C76">
        <v>523.717</v>
      </c>
      <c r="D76" t="s">
        <v>55</v>
      </c>
      <c r="E76" t="s">
        <v>62</v>
      </c>
      <c r="F76" t="s">
        <v>57</v>
      </c>
      <c r="G76">
        <v>15.37</v>
      </c>
      <c r="H76">
        <v>0</v>
      </c>
      <c r="K76" t="s">
        <v>58</v>
      </c>
      <c r="L76" t="s">
        <v>64</v>
      </c>
      <c r="M76" t="s">
        <v>63</v>
      </c>
      <c r="O76" t="e">
        <f t="shared" si="13"/>
        <v>#N/A</v>
      </c>
      <c r="P76">
        <f t="shared" si="14"/>
        <v>508.347</v>
      </c>
      <c r="Q76">
        <f t="shared" si="15"/>
        <v>508.347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42240.461805555555</v>
      </c>
      <c r="B77">
        <v>504.257</v>
      </c>
      <c r="C77">
        <v>523.717</v>
      </c>
      <c r="D77" t="s">
        <v>55</v>
      </c>
      <c r="E77" t="s">
        <v>62</v>
      </c>
      <c r="F77" t="s">
        <v>57</v>
      </c>
      <c r="G77">
        <v>19.46</v>
      </c>
      <c r="H77">
        <v>0</v>
      </c>
      <c r="K77" t="s">
        <v>58</v>
      </c>
      <c r="L77" t="s">
        <v>64</v>
      </c>
      <c r="M77" t="s">
        <v>63</v>
      </c>
      <c r="O77" t="e">
        <f t="shared" si="13"/>
        <v>#N/A</v>
      </c>
      <c r="P77">
        <f t="shared" si="14"/>
        <v>504.257</v>
      </c>
      <c r="Q77">
        <f t="shared" si="15"/>
        <v>504.257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42261.506944444445</v>
      </c>
      <c r="B78">
        <v>504.457</v>
      </c>
      <c r="C78">
        <v>523.717</v>
      </c>
      <c r="D78" t="s">
        <v>55</v>
      </c>
      <c r="E78" t="s">
        <v>62</v>
      </c>
      <c r="F78" t="s">
        <v>57</v>
      </c>
      <c r="G78">
        <v>19.26</v>
      </c>
      <c r="H78">
        <v>0</v>
      </c>
      <c r="K78" t="s">
        <v>58</v>
      </c>
      <c r="L78" t="s">
        <v>64</v>
      </c>
      <c r="M78" t="s">
        <v>63</v>
      </c>
      <c r="O78" t="e">
        <f t="shared" si="13"/>
        <v>#N/A</v>
      </c>
      <c r="P78">
        <f t="shared" si="14"/>
        <v>504.457</v>
      </c>
      <c r="Q78">
        <f t="shared" si="15"/>
        <v>504.457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42307.5625</v>
      </c>
      <c r="B79">
        <v>507.097</v>
      </c>
      <c r="C79">
        <v>523.717</v>
      </c>
      <c r="D79" t="s">
        <v>55</v>
      </c>
      <c r="E79" t="s">
        <v>62</v>
      </c>
      <c r="F79" t="s">
        <v>57</v>
      </c>
      <c r="G79">
        <v>16.62</v>
      </c>
      <c r="H79">
        <v>0</v>
      </c>
      <c r="K79" t="s">
        <v>58</v>
      </c>
      <c r="L79" t="s">
        <v>64</v>
      </c>
      <c r="M79" t="s">
        <v>63</v>
      </c>
      <c r="O79" t="e">
        <f t="shared" si="13"/>
        <v>#N/A</v>
      </c>
      <c r="P79">
        <f t="shared" si="14"/>
        <v>507.097</v>
      </c>
      <c r="Q79">
        <f t="shared" si="15"/>
        <v>507.097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42332.375</v>
      </c>
      <c r="B80">
        <v>507.387</v>
      </c>
      <c r="C80">
        <v>523.717</v>
      </c>
      <c r="D80" t="s">
        <v>55</v>
      </c>
      <c r="E80" t="s">
        <v>62</v>
      </c>
      <c r="F80" t="s">
        <v>57</v>
      </c>
      <c r="G80">
        <v>16.33</v>
      </c>
      <c r="H80">
        <v>0</v>
      </c>
      <c r="K80" t="s">
        <v>58</v>
      </c>
      <c r="L80" t="s">
        <v>64</v>
      </c>
      <c r="M80" t="s">
        <v>63</v>
      </c>
      <c r="N80" t="s">
        <v>66</v>
      </c>
      <c r="O80" t="e">
        <f t="shared" si="13"/>
        <v>#N/A</v>
      </c>
      <c r="P80">
        <f t="shared" si="14"/>
        <v>507.387</v>
      </c>
      <c r="Q80">
        <f t="shared" si="15"/>
        <v>507.387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42360.506944444445</v>
      </c>
      <c r="B81">
        <v>507.517</v>
      </c>
      <c r="C81">
        <v>523.717</v>
      </c>
      <c r="D81" t="s">
        <v>55</v>
      </c>
      <c r="E81" t="s">
        <v>62</v>
      </c>
      <c r="F81" t="s">
        <v>57</v>
      </c>
      <c r="G81">
        <v>16.2</v>
      </c>
      <c r="H81">
        <v>0</v>
      </c>
      <c r="K81" t="s">
        <v>58</v>
      </c>
      <c r="L81" t="s">
        <v>64</v>
      </c>
      <c r="M81" t="s">
        <v>63</v>
      </c>
      <c r="O81" t="e">
        <f t="shared" si="13"/>
        <v>#N/A</v>
      </c>
      <c r="P81">
        <f t="shared" si="14"/>
        <v>507.517</v>
      </c>
      <c r="Q81">
        <f t="shared" si="15"/>
        <v>507.517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42388.48611111111</v>
      </c>
      <c r="B82">
        <v>507.797</v>
      </c>
      <c r="C82">
        <v>523.717</v>
      </c>
      <c r="D82" t="s">
        <v>55</v>
      </c>
      <c r="E82" t="s">
        <v>62</v>
      </c>
      <c r="F82" t="s">
        <v>57</v>
      </c>
      <c r="G82">
        <v>15.92</v>
      </c>
      <c r="H82">
        <v>0</v>
      </c>
      <c r="K82" t="s">
        <v>58</v>
      </c>
      <c r="L82" t="s">
        <v>64</v>
      </c>
      <c r="M82" t="s">
        <v>63</v>
      </c>
      <c r="O82" t="e">
        <f t="shared" si="13"/>
        <v>#N/A</v>
      </c>
      <c r="P82">
        <f t="shared" si="14"/>
        <v>507.797</v>
      </c>
      <c r="Q82">
        <f t="shared" si="15"/>
        <v>507.797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42429.53472222222</v>
      </c>
      <c r="B83">
        <v>506.017</v>
      </c>
      <c r="C83">
        <v>523.717</v>
      </c>
      <c r="D83" t="s">
        <v>55</v>
      </c>
      <c r="E83" t="s">
        <v>62</v>
      </c>
      <c r="F83" t="s">
        <v>57</v>
      </c>
      <c r="G83">
        <v>17.7</v>
      </c>
      <c r="H83">
        <v>0</v>
      </c>
      <c r="K83" t="s">
        <v>58</v>
      </c>
      <c r="L83" t="s">
        <v>64</v>
      </c>
      <c r="M83" t="s">
        <v>63</v>
      </c>
      <c r="O83" t="e">
        <f t="shared" si="13"/>
        <v>#N/A</v>
      </c>
      <c r="P83">
        <f t="shared" si="14"/>
        <v>506.017</v>
      </c>
      <c r="Q83">
        <f t="shared" si="15"/>
        <v>506.017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42780.555555555555</v>
      </c>
      <c r="B84">
        <v>507.787</v>
      </c>
      <c r="C84">
        <v>523.717</v>
      </c>
      <c r="D84" t="s">
        <v>55</v>
      </c>
      <c r="E84" t="s">
        <v>62</v>
      </c>
      <c r="F84" t="s">
        <v>57</v>
      </c>
      <c r="G84">
        <v>15.93</v>
      </c>
      <c r="H84">
        <v>0</v>
      </c>
      <c r="K84" t="s">
        <v>58</v>
      </c>
      <c r="L84" t="s">
        <v>64</v>
      </c>
      <c r="M84" t="s">
        <v>63</v>
      </c>
      <c r="N84" t="s">
        <v>67</v>
      </c>
      <c r="O84" t="e">
        <f t="shared" si="13"/>
        <v>#N/A</v>
      </c>
      <c r="P84">
        <f t="shared" si="14"/>
        <v>507.787</v>
      </c>
      <c r="Q84">
        <f t="shared" si="15"/>
        <v>507.787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42818.541666666664</v>
      </c>
      <c r="B85">
        <v>506.697</v>
      </c>
      <c r="C85">
        <v>523.717</v>
      </c>
      <c r="D85" t="s">
        <v>55</v>
      </c>
      <c r="E85" t="s">
        <v>62</v>
      </c>
      <c r="F85" t="s">
        <v>57</v>
      </c>
      <c r="G85">
        <v>17.02</v>
      </c>
      <c r="H85">
        <v>0</v>
      </c>
      <c r="K85" t="s">
        <v>58</v>
      </c>
      <c r="L85" t="s">
        <v>64</v>
      </c>
      <c r="M85" t="s">
        <v>63</v>
      </c>
      <c r="O85" t="e">
        <f t="shared" si="13"/>
        <v>#N/A</v>
      </c>
      <c r="P85">
        <f t="shared" si="14"/>
        <v>506.697</v>
      </c>
      <c r="Q85">
        <f t="shared" si="15"/>
        <v>506.697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42845.53472222222</v>
      </c>
      <c r="B86">
        <v>506.017</v>
      </c>
      <c r="C86">
        <v>523.717</v>
      </c>
      <c r="D86" t="s">
        <v>55</v>
      </c>
      <c r="E86" t="s">
        <v>62</v>
      </c>
      <c r="F86" t="s">
        <v>57</v>
      </c>
      <c r="G86">
        <v>17.7</v>
      </c>
      <c r="H86">
        <v>0</v>
      </c>
      <c r="K86" t="s">
        <v>58</v>
      </c>
      <c r="L86" t="s">
        <v>64</v>
      </c>
      <c r="M86" t="s">
        <v>63</v>
      </c>
      <c r="O86" t="e">
        <f t="shared" si="13"/>
        <v>#N/A</v>
      </c>
      <c r="P86">
        <f t="shared" si="14"/>
        <v>506.017</v>
      </c>
      <c r="Q86">
        <f t="shared" si="15"/>
        <v>506.017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42878.524305555555</v>
      </c>
      <c r="B87">
        <v>503.267</v>
      </c>
      <c r="C87">
        <v>523.717</v>
      </c>
      <c r="D87" t="s">
        <v>55</v>
      </c>
      <c r="E87" t="s">
        <v>62</v>
      </c>
      <c r="F87" t="s">
        <v>57</v>
      </c>
      <c r="G87">
        <v>20.45</v>
      </c>
      <c r="H87">
        <v>0</v>
      </c>
      <c r="K87" t="s">
        <v>58</v>
      </c>
      <c r="L87" t="s">
        <v>64</v>
      </c>
      <c r="M87" t="s">
        <v>63</v>
      </c>
      <c r="O87" t="e">
        <f t="shared" si="13"/>
        <v>#N/A</v>
      </c>
      <c r="P87">
        <f t="shared" si="14"/>
        <v>503.267</v>
      </c>
      <c r="Q87">
        <f t="shared" si="15"/>
        <v>503.267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42891.52777777778</v>
      </c>
      <c r="B88">
        <v>504.187</v>
      </c>
      <c r="C88">
        <v>523.717</v>
      </c>
      <c r="D88" t="s">
        <v>55</v>
      </c>
      <c r="E88" t="s">
        <v>62</v>
      </c>
      <c r="F88" t="s">
        <v>57</v>
      </c>
      <c r="G88">
        <v>19.53</v>
      </c>
      <c r="H88">
        <v>0</v>
      </c>
      <c r="K88" t="s">
        <v>58</v>
      </c>
      <c r="L88" t="s">
        <v>64</v>
      </c>
      <c r="M88" t="s">
        <v>63</v>
      </c>
      <c r="O88" t="e">
        <f t="shared" si="13"/>
        <v>#N/A</v>
      </c>
      <c r="P88">
        <f t="shared" si="14"/>
        <v>504.187</v>
      </c>
      <c r="Q88">
        <f t="shared" si="15"/>
        <v>504.187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42971.52777777778</v>
      </c>
      <c r="B89">
        <v>500.307</v>
      </c>
      <c r="C89">
        <v>523.717</v>
      </c>
      <c r="D89" t="s">
        <v>55</v>
      </c>
      <c r="E89" t="s">
        <v>62</v>
      </c>
      <c r="F89" t="s">
        <v>57</v>
      </c>
      <c r="G89">
        <v>23.41</v>
      </c>
      <c r="H89">
        <v>0</v>
      </c>
      <c r="K89" t="s">
        <v>58</v>
      </c>
      <c r="L89" t="s">
        <v>64</v>
      </c>
      <c r="M89" t="s">
        <v>63</v>
      </c>
      <c r="O89" t="e">
        <f t="shared" si="13"/>
        <v>#N/A</v>
      </c>
      <c r="P89">
        <f t="shared" si="14"/>
        <v>500.307</v>
      </c>
      <c r="Q89">
        <f t="shared" si="15"/>
        <v>500.307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43007.524305555555</v>
      </c>
      <c r="B90">
        <v>500.547</v>
      </c>
      <c r="C90">
        <v>523.717</v>
      </c>
      <c r="D90" t="s">
        <v>55</v>
      </c>
      <c r="E90" t="s">
        <v>62</v>
      </c>
      <c r="F90" t="s">
        <v>57</v>
      </c>
      <c r="G90">
        <v>23.17</v>
      </c>
      <c r="H90">
        <v>0</v>
      </c>
      <c r="K90" t="s">
        <v>58</v>
      </c>
      <c r="L90" t="s">
        <v>64</v>
      </c>
      <c r="M90" t="s">
        <v>63</v>
      </c>
      <c r="N90" t="s">
        <v>68</v>
      </c>
      <c r="O90" t="e">
        <f t="shared" si="13"/>
        <v>#N/A</v>
      </c>
      <c r="P90">
        <f t="shared" si="14"/>
        <v>500.547</v>
      </c>
      <c r="Q90">
        <f t="shared" si="15"/>
        <v>500.547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43027.59375</v>
      </c>
      <c r="B91">
        <v>503.947</v>
      </c>
      <c r="C91">
        <v>523.717</v>
      </c>
      <c r="D91" t="s">
        <v>55</v>
      </c>
      <c r="E91" t="s">
        <v>62</v>
      </c>
      <c r="F91" t="s">
        <v>57</v>
      </c>
      <c r="G91">
        <v>19.77</v>
      </c>
      <c r="H91">
        <v>0</v>
      </c>
      <c r="K91" t="s">
        <v>58</v>
      </c>
      <c r="L91" t="s">
        <v>64</v>
      </c>
      <c r="M91" t="s">
        <v>63</v>
      </c>
      <c r="O91" t="e">
        <f t="shared" si="13"/>
        <v>#N/A</v>
      </c>
      <c r="P91">
        <f t="shared" si="14"/>
        <v>503.947</v>
      </c>
      <c r="Q91">
        <f t="shared" si="15"/>
        <v>503.947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43067.541666666664</v>
      </c>
      <c r="B92">
        <v>504.627</v>
      </c>
      <c r="C92">
        <v>523.717</v>
      </c>
      <c r="D92" t="s">
        <v>55</v>
      </c>
      <c r="E92" t="s">
        <v>62</v>
      </c>
      <c r="F92" t="s">
        <v>57</v>
      </c>
      <c r="G92">
        <v>19.09</v>
      </c>
      <c r="H92">
        <v>0</v>
      </c>
      <c r="K92" t="s">
        <v>58</v>
      </c>
      <c r="L92" t="s">
        <v>64</v>
      </c>
      <c r="M92" t="s">
        <v>63</v>
      </c>
      <c r="O92" t="e">
        <f t="shared" si="13"/>
        <v>#N/A</v>
      </c>
      <c r="P92">
        <f t="shared" si="14"/>
        <v>504.627</v>
      </c>
      <c r="Q92">
        <f t="shared" si="15"/>
        <v>504.627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43097.37152777778</v>
      </c>
      <c r="B93">
        <v>504.837</v>
      </c>
      <c r="C93">
        <v>523.717</v>
      </c>
      <c r="D93" t="s">
        <v>55</v>
      </c>
      <c r="E93" t="s">
        <v>62</v>
      </c>
      <c r="F93" t="s">
        <v>57</v>
      </c>
      <c r="G93">
        <v>18.88</v>
      </c>
      <c r="H93">
        <v>0</v>
      </c>
      <c r="K93" t="s">
        <v>58</v>
      </c>
      <c r="L93" t="s">
        <v>64</v>
      </c>
      <c r="M93" t="s">
        <v>63</v>
      </c>
      <c r="O93" t="e">
        <f t="shared" si="13"/>
        <v>#N/A</v>
      </c>
      <c r="P93">
        <f t="shared" si="14"/>
        <v>504.837</v>
      </c>
      <c r="Q93">
        <f t="shared" si="15"/>
        <v>504.837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43102.475694444445</v>
      </c>
      <c r="B94">
        <v>504.827</v>
      </c>
      <c r="C94">
        <v>523.717</v>
      </c>
      <c r="D94" t="s">
        <v>55</v>
      </c>
      <c r="E94" t="s">
        <v>62</v>
      </c>
      <c r="F94" t="s">
        <v>57</v>
      </c>
      <c r="G94">
        <v>18.89</v>
      </c>
      <c r="H94">
        <v>0</v>
      </c>
      <c r="K94" t="s">
        <v>58</v>
      </c>
      <c r="L94" t="s">
        <v>64</v>
      </c>
      <c r="M94" t="s">
        <v>63</v>
      </c>
      <c r="O94" t="e">
        <f t="shared" si="13"/>
        <v>#N/A</v>
      </c>
      <c r="P94">
        <f t="shared" si="14"/>
        <v>504.827</v>
      </c>
      <c r="Q94">
        <f t="shared" si="15"/>
        <v>504.827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43137.541666666664</v>
      </c>
      <c r="B95">
        <v>505.057</v>
      </c>
      <c r="C95">
        <v>523.717</v>
      </c>
      <c r="D95" t="s">
        <v>55</v>
      </c>
      <c r="E95" t="s">
        <v>62</v>
      </c>
      <c r="F95" t="s">
        <v>57</v>
      </c>
      <c r="G95">
        <v>18.66</v>
      </c>
      <c r="H95">
        <v>0</v>
      </c>
      <c r="K95" t="s">
        <v>58</v>
      </c>
      <c r="L95" t="s">
        <v>64</v>
      </c>
      <c r="M95" t="s">
        <v>63</v>
      </c>
      <c r="N95" t="s">
        <v>68</v>
      </c>
      <c r="O95" t="e">
        <f t="shared" si="13"/>
        <v>#N/A</v>
      </c>
      <c r="P95">
        <f t="shared" si="14"/>
        <v>505.057</v>
      </c>
      <c r="Q95">
        <f t="shared" si="15"/>
        <v>505.057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43181.552083333336</v>
      </c>
      <c r="B96">
        <v>505.167</v>
      </c>
      <c r="C96">
        <v>523.717</v>
      </c>
      <c r="D96" t="s">
        <v>55</v>
      </c>
      <c r="E96" t="s">
        <v>62</v>
      </c>
      <c r="F96" t="s">
        <v>57</v>
      </c>
      <c r="G96">
        <v>18.55</v>
      </c>
      <c r="H96">
        <v>0</v>
      </c>
      <c r="K96" t="s">
        <v>58</v>
      </c>
      <c r="L96" t="s">
        <v>64</v>
      </c>
      <c r="M96" t="s">
        <v>63</v>
      </c>
      <c r="N96" t="s">
        <v>68</v>
      </c>
      <c r="O96" t="e">
        <f t="shared" si="13"/>
        <v>#N/A</v>
      </c>
      <c r="P96">
        <f t="shared" si="14"/>
        <v>505.167</v>
      </c>
      <c r="Q96">
        <f t="shared" si="15"/>
        <v>505.167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43216.5625</v>
      </c>
      <c r="B97">
        <v>507.337</v>
      </c>
      <c r="C97">
        <v>523.717</v>
      </c>
      <c r="D97" t="s">
        <v>55</v>
      </c>
      <c r="E97" t="s">
        <v>62</v>
      </c>
      <c r="F97" t="s">
        <v>57</v>
      </c>
      <c r="G97">
        <v>16.38</v>
      </c>
      <c r="H97">
        <v>0</v>
      </c>
      <c r="K97" t="s">
        <v>58</v>
      </c>
      <c r="L97" t="s">
        <v>64</v>
      </c>
      <c r="M97" t="s">
        <v>63</v>
      </c>
      <c r="N97" t="s">
        <v>68</v>
      </c>
      <c r="O97" t="e">
        <f t="shared" si="13"/>
        <v>#N/A</v>
      </c>
      <c r="P97">
        <f t="shared" si="14"/>
        <v>507.337</v>
      </c>
      <c r="Q97">
        <f t="shared" si="15"/>
        <v>507.337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43252.520833333336</v>
      </c>
      <c r="B98">
        <v>508.557</v>
      </c>
      <c r="C98">
        <v>523.717</v>
      </c>
      <c r="D98" t="s">
        <v>55</v>
      </c>
      <c r="E98" t="s">
        <v>62</v>
      </c>
      <c r="F98" t="s">
        <v>57</v>
      </c>
      <c r="G98">
        <v>15.16</v>
      </c>
      <c r="H98">
        <v>0</v>
      </c>
      <c r="K98" t="s">
        <v>58</v>
      </c>
      <c r="L98" t="s">
        <v>64</v>
      </c>
      <c r="M98" t="s">
        <v>63</v>
      </c>
      <c r="N98" t="s">
        <v>68</v>
      </c>
      <c r="O98" t="e">
        <f t="shared" si="13"/>
        <v>#N/A</v>
      </c>
      <c r="P98">
        <f t="shared" si="14"/>
        <v>508.557</v>
      </c>
      <c r="Q98">
        <f t="shared" si="15"/>
        <v>508.557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43280.52777777778</v>
      </c>
      <c r="B99">
        <v>508.697</v>
      </c>
      <c r="C99">
        <v>523.717</v>
      </c>
      <c r="D99" t="s">
        <v>55</v>
      </c>
      <c r="E99" t="s">
        <v>62</v>
      </c>
      <c r="F99" t="s">
        <v>57</v>
      </c>
      <c r="G99">
        <v>15.02</v>
      </c>
      <c r="H99">
        <v>0</v>
      </c>
      <c r="K99" t="s">
        <v>58</v>
      </c>
      <c r="L99" t="s">
        <v>64</v>
      </c>
      <c r="M99" t="s">
        <v>63</v>
      </c>
      <c r="N99" t="s">
        <v>68</v>
      </c>
      <c r="O99" t="e">
        <f t="shared" si="13"/>
        <v>#N/A</v>
      </c>
      <c r="P99">
        <f t="shared" si="14"/>
        <v>508.697</v>
      </c>
      <c r="Q99">
        <f t="shared" si="15"/>
        <v>508.697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43304.510416666664</v>
      </c>
      <c r="B100">
        <v>508.217</v>
      </c>
      <c r="C100">
        <v>523.717</v>
      </c>
      <c r="D100" t="s">
        <v>55</v>
      </c>
      <c r="E100" t="s">
        <v>62</v>
      </c>
      <c r="F100" t="s">
        <v>57</v>
      </c>
      <c r="G100">
        <v>15.5</v>
      </c>
      <c r="H100">
        <v>0</v>
      </c>
      <c r="K100" t="s">
        <v>58</v>
      </c>
      <c r="L100" t="s">
        <v>64</v>
      </c>
      <c r="M100" t="s">
        <v>63</v>
      </c>
      <c r="N100" t="s">
        <v>68</v>
      </c>
      <c r="O100" t="e">
        <f t="shared" si="13"/>
        <v>#N/A</v>
      </c>
      <c r="P100">
        <f t="shared" si="14"/>
        <v>508.217</v>
      </c>
      <c r="Q100">
        <f t="shared" si="15"/>
        <v>508.217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43320.538194444445</v>
      </c>
      <c r="B101">
        <v>506.917</v>
      </c>
      <c r="C101">
        <v>523.717</v>
      </c>
      <c r="D101" t="s">
        <v>55</v>
      </c>
      <c r="E101" t="s">
        <v>62</v>
      </c>
      <c r="F101" t="s">
        <v>57</v>
      </c>
      <c r="G101">
        <v>16.8</v>
      </c>
      <c r="H101">
        <v>0</v>
      </c>
      <c r="K101" t="s">
        <v>58</v>
      </c>
      <c r="L101" t="s">
        <v>64</v>
      </c>
      <c r="M101" t="s">
        <v>63</v>
      </c>
      <c r="N101" t="s">
        <v>68</v>
      </c>
      <c r="O101" t="e">
        <f t="shared" si="13"/>
        <v>#N/A</v>
      </c>
      <c r="P101">
        <f t="shared" si="14"/>
        <v>506.917</v>
      </c>
      <c r="Q101">
        <f t="shared" si="15"/>
        <v>506.917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43361.53125</v>
      </c>
      <c r="B102">
        <v>507.107</v>
      </c>
      <c r="C102">
        <v>523.717</v>
      </c>
      <c r="D102" t="s">
        <v>55</v>
      </c>
      <c r="E102" t="s">
        <v>62</v>
      </c>
      <c r="F102" t="s">
        <v>57</v>
      </c>
      <c r="G102">
        <v>16.61</v>
      </c>
      <c r="H102">
        <v>0</v>
      </c>
      <c r="K102" t="s">
        <v>58</v>
      </c>
      <c r="L102" t="s">
        <v>64</v>
      </c>
      <c r="M102" t="s">
        <v>63</v>
      </c>
      <c r="N102" t="s">
        <v>68</v>
      </c>
      <c r="O102" t="e">
        <f t="shared" si="13"/>
        <v>#N/A</v>
      </c>
      <c r="P102">
        <f t="shared" si="14"/>
        <v>507.107</v>
      </c>
      <c r="Q102">
        <f t="shared" si="15"/>
        <v>507.107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43398.56597222222</v>
      </c>
      <c r="B103">
        <v>507.577</v>
      </c>
      <c r="C103">
        <v>523.717</v>
      </c>
      <c r="D103" t="s">
        <v>55</v>
      </c>
      <c r="E103" t="s">
        <v>62</v>
      </c>
      <c r="F103" t="s">
        <v>57</v>
      </c>
      <c r="G103">
        <v>16.14</v>
      </c>
      <c r="H103">
        <v>0</v>
      </c>
      <c r="K103" t="s">
        <v>58</v>
      </c>
      <c r="L103" t="s">
        <v>64</v>
      </c>
      <c r="M103" t="s">
        <v>63</v>
      </c>
      <c r="N103" t="s">
        <v>68</v>
      </c>
      <c r="O103" t="e">
        <f t="shared" si="13"/>
        <v>#N/A</v>
      </c>
      <c r="P103">
        <f t="shared" si="14"/>
        <v>507.577</v>
      </c>
      <c r="Q103">
        <f t="shared" si="15"/>
        <v>507.577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43416.5625</v>
      </c>
      <c r="B104">
        <v>507.527</v>
      </c>
      <c r="C104">
        <v>523.717</v>
      </c>
      <c r="D104" t="s">
        <v>55</v>
      </c>
      <c r="E104" t="s">
        <v>62</v>
      </c>
      <c r="F104" t="s">
        <v>57</v>
      </c>
      <c r="G104">
        <v>16.19</v>
      </c>
      <c r="H104">
        <v>0</v>
      </c>
      <c r="K104" t="s">
        <v>58</v>
      </c>
      <c r="L104" t="s">
        <v>64</v>
      </c>
      <c r="M104" t="s">
        <v>63</v>
      </c>
      <c r="N104" t="s">
        <v>68</v>
      </c>
      <c r="O104" t="e">
        <f t="shared" si="13"/>
        <v>#N/A</v>
      </c>
      <c r="P104">
        <f t="shared" si="14"/>
        <v>507.527</v>
      </c>
      <c r="Q104">
        <f t="shared" si="15"/>
        <v>507.527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43445</v>
      </c>
      <c r="B105">
        <v>507.577</v>
      </c>
      <c r="C105">
        <v>523.717</v>
      </c>
      <c r="D105" t="s">
        <v>55</v>
      </c>
      <c r="E105" t="s">
        <v>62</v>
      </c>
      <c r="F105" t="s">
        <v>57</v>
      </c>
      <c r="G105">
        <v>16.14</v>
      </c>
      <c r="H105">
        <v>0</v>
      </c>
      <c r="K105" t="s">
        <v>58</v>
      </c>
      <c r="L105" t="s">
        <v>64</v>
      </c>
      <c r="M105" t="s">
        <v>63</v>
      </c>
      <c r="N105" t="s">
        <v>68</v>
      </c>
      <c r="O105" t="e">
        <f t="shared" si="13"/>
        <v>#N/A</v>
      </c>
      <c r="P105">
        <f t="shared" si="14"/>
        <v>507.577</v>
      </c>
      <c r="Q105">
        <f t="shared" si="15"/>
        <v>507.577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43524.569444444445</v>
      </c>
      <c r="B106">
        <v>508.407</v>
      </c>
      <c r="C106">
        <v>523.717</v>
      </c>
      <c r="D106" t="s">
        <v>55</v>
      </c>
      <c r="E106" t="s">
        <v>62</v>
      </c>
      <c r="F106" t="s">
        <v>57</v>
      </c>
      <c r="G106">
        <v>15.31</v>
      </c>
      <c r="H106">
        <v>0</v>
      </c>
      <c r="K106" t="s">
        <v>58</v>
      </c>
      <c r="L106" t="s">
        <v>64</v>
      </c>
      <c r="M106" t="s">
        <v>63</v>
      </c>
      <c r="N106" t="s">
        <v>68</v>
      </c>
      <c r="O106" t="e">
        <f t="shared" si="13"/>
        <v>#N/A</v>
      </c>
      <c r="P106">
        <f t="shared" si="14"/>
        <v>508.407</v>
      </c>
      <c r="Q106">
        <f t="shared" si="15"/>
        <v>508.407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43547.569444444445</v>
      </c>
      <c r="B107">
        <v>507.837</v>
      </c>
      <c r="C107">
        <v>523.717</v>
      </c>
      <c r="D107" t="s">
        <v>55</v>
      </c>
      <c r="E107" t="s">
        <v>62</v>
      </c>
      <c r="F107" t="s">
        <v>57</v>
      </c>
      <c r="G107">
        <v>15.88</v>
      </c>
      <c r="H107">
        <v>0</v>
      </c>
      <c r="K107" t="s">
        <v>58</v>
      </c>
      <c r="L107" t="s">
        <v>64</v>
      </c>
      <c r="M107" t="s">
        <v>63</v>
      </c>
      <c r="N107" t="s">
        <v>68</v>
      </c>
      <c r="O107" t="e">
        <f t="shared" si="13"/>
        <v>#N/A</v>
      </c>
      <c r="P107">
        <f t="shared" si="14"/>
        <v>507.837</v>
      </c>
      <c r="Q107">
        <f t="shared" si="15"/>
        <v>507.837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43563.52777777778</v>
      </c>
      <c r="B108">
        <v>507.897</v>
      </c>
      <c r="C108">
        <v>523.717</v>
      </c>
      <c r="D108" t="s">
        <v>55</v>
      </c>
      <c r="E108" t="s">
        <v>62</v>
      </c>
      <c r="F108" t="s">
        <v>57</v>
      </c>
      <c r="G108">
        <v>15.82</v>
      </c>
      <c r="H108">
        <v>0</v>
      </c>
      <c r="K108" t="s">
        <v>58</v>
      </c>
      <c r="L108" t="s">
        <v>64</v>
      </c>
      <c r="M108" t="s">
        <v>63</v>
      </c>
      <c r="N108" t="s">
        <v>68</v>
      </c>
      <c r="O108" t="e">
        <f t="shared" si="13"/>
        <v>#N/A</v>
      </c>
      <c r="P108">
        <f t="shared" si="14"/>
        <v>507.897</v>
      </c>
      <c r="Q108">
        <f t="shared" si="15"/>
        <v>507.897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43616.54861111111</v>
      </c>
      <c r="B109">
        <v>507.607</v>
      </c>
      <c r="C109">
        <v>523.717</v>
      </c>
      <c r="D109" t="s">
        <v>55</v>
      </c>
      <c r="E109" t="s">
        <v>62</v>
      </c>
      <c r="F109" t="s">
        <v>57</v>
      </c>
      <c r="G109">
        <v>16.11</v>
      </c>
      <c r="H109">
        <v>0</v>
      </c>
      <c r="K109" t="s">
        <v>58</v>
      </c>
      <c r="L109" t="s">
        <v>64</v>
      </c>
      <c r="M109" t="s">
        <v>63</v>
      </c>
      <c r="N109" t="s">
        <v>68</v>
      </c>
      <c r="O109" t="e">
        <f t="shared" si="13"/>
        <v>#N/A</v>
      </c>
      <c r="P109">
        <f t="shared" si="14"/>
        <v>507.607</v>
      </c>
      <c r="Q109">
        <f t="shared" si="15"/>
        <v>507.607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43633.555555555555</v>
      </c>
      <c r="B110">
        <v>507.137</v>
      </c>
      <c r="C110">
        <v>523.717</v>
      </c>
      <c r="D110" t="s">
        <v>55</v>
      </c>
      <c r="E110" t="s">
        <v>62</v>
      </c>
      <c r="F110" t="s">
        <v>57</v>
      </c>
      <c r="G110">
        <v>16.58</v>
      </c>
      <c r="H110">
        <v>0</v>
      </c>
      <c r="K110" t="s">
        <v>58</v>
      </c>
      <c r="L110" t="s">
        <v>64</v>
      </c>
      <c r="M110" t="s">
        <v>63</v>
      </c>
      <c r="N110" t="s">
        <v>68</v>
      </c>
      <c r="O110" t="e">
        <f t="shared" si="13"/>
        <v>#N/A</v>
      </c>
      <c r="P110">
        <f t="shared" si="14"/>
        <v>507.137</v>
      </c>
      <c r="Q110">
        <f t="shared" si="15"/>
        <v>507.137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43671.572916666664</v>
      </c>
      <c r="B111">
        <v>505.557</v>
      </c>
      <c r="C111">
        <v>523.717</v>
      </c>
      <c r="D111" t="s">
        <v>55</v>
      </c>
      <c r="E111" t="s">
        <v>62</v>
      </c>
      <c r="F111" t="s">
        <v>57</v>
      </c>
      <c r="G111">
        <v>18.16</v>
      </c>
      <c r="H111">
        <v>0</v>
      </c>
      <c r="K111" t="s">
        <v>58</v>
      </c>
      <c r="L111" t="s">
        <v>64</v>
      </c>
      <c r="M111" t="s">
        <v>63</v>
      </c>
      <c r="N111" t="s">
        <v>68</v>
      </c>
      <c r="O111" t="e">
        <f t="shared" si="13"/>
        <v>#N/A</v>
      </c>
      <c r="P111">
        <f t="shared" si="14"/>
        <v>505.557</v>
      </c>
      <c r="Q111">
        <f t="shared" si="15"/>
        <v>505.557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43707.552083333336</v>
      </c>
      <c r="B112">
        <v>503.347</v>
      </c>
      <c r="C112">
        <v>523.717</v>
      </c>
      <c r="D112" t="s">
        <v>55</v>
      </c>
      <c r="E112" t="s">
        <v>62</v>
      </c>
      <c r="F112" t="s">
        <v>57</v>
      </c>
      <c r="G112">
        <v>20.37</v>
      </c>
      <c r="H112">
        <v>0</v>
      </c>
      <c r="K112" t="s">
        <v>58</v>
      </c>
      <c r="L112" t="s">
        <v>64</v>
      </c>
      <c r="M112" t="s">
        <v>63</v>
      </c>
      <c r="N112" t="s">
        <v>68</v>
      </c>
      <c r="O112" t="e">
        <f t="shared" si="13"/>
        <v>#N/A</v>
      </c>
      <c r="P112">
        <f t="shared" si="14"/>
        <v>503.347</v>
      </c>
      <c r="Q112">
        <f t="shared" si="15"/>
        <v>503.347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43759.583333333336</v>
      </c>
      <c r="B113">
        <v>504.107</v>
      </c>
      <c r="C113">
        <v>523.717</v>
      </c>
      <c r="D113" t="s">
        <v>55</v>
      </c>
      <c r="E113" t="s">
        <v>62</v>
      </c>
      <c r="F113" t="s">
        <v>57</v>
      </c>
      <c r="G113">
        <v>19.61</v>
      </c>
      <c r="H113">
        <v>0</v>
      </c>
      <c r="K113" t="s">
        <v>58</v>
      </c>
      <c r="L113" t="s">
        <v>64</v>
      </c>
      <c r="M113" t="s">
        <v>63</v>
      </c>
      <c r="N113" t="s">
        <v>68</v>
      </c>
      <c r="O113" t="e">
        <f t="shared" si="13"/>
        <v>#N/A</v>
      </c>
      <c r="P113">
        <f t="shared" si="14"/>
        <v>504.107</v>
      </c>
      <c r="Q113">
        <f t="shared" si="15"/>
        <v>504.107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43868.725694444445</v>
      </c>
      <c r="B114">
        <v>507.527</v>
      </c>
      <c r="C114">
        <v>523.717</v>
      </c>
      <c r="D114" t="s">
        <v>55</v>
      </c>
      <c r="E114" t="s">
        <v>62</v>
      </c>
      <c r="F114" t="s">
        <v>57</v>
      </c>
      <c r="G114">
        <v>16.19</v>
      </c>
      <c r="H114">
        <v>0</v>
      </c>
      <c r="K114" t="s">
        <v>58</v>
      </c>
      <c r="L114" t="s">
        <v>64</v>
      </c>
      <c r="M114" t="s">
        <v>63</v>
      </c>
      <c r="N114" t="s">
        <v>68</v>
      </c>
      <c r="O114" t="e">
        <f t="shared" si="13"/>
        <v>#N/A</v>
      </c>
      <c r="P114">
        <f t="shared" si="14"/>
        <v>507.527</v>
      </c>
      <c r="Q114">
        <f t="shared" si="15"/>
        <v>507.527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43893.677083333336</v>
      </c>
      <c r="B115">
        <v>507.317</v>
      </c>
      <c r="C115">
        <v>523.717</v>
      </c>
      <c r="D115" t="s">
        <v>55</v>
      </c>
      <c r="E115" t="s">
        <v>62</v>
      </c>
      <c r="F115" t="s">
        <v>57</v>
      </c>
      <c r="G115">
        <v>16.4</v>
      </c>
      <c r="H115">
        <v>0</v>
      </c>
      <c r="K115" t="s">
        <v>58</v>
      </c>
      <c r="L115" t="s">
        <v>64</v>
      </c>
      <c r="M115" t="s">
        <v>63</v>
      </c>
      <c r="N115" t="s">
        <v>68</v>
      </c>
      <c r="O115" t="e">
        <f t="shared" si="13"/>
        <v>#N/A</v>
      </c>
      <c r="P115">
        <f t="shared" si="14"/>
        <v>507.317</v>
      </c>
      <c r="Q115">
        <f t="shared" si="15"/>
        <v>507.317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43942.739583333336</v>
      </c>
      <c r="B116">
        <v>509.577</v>
      </c>
      <c r="C116">
        <v>523.717</v>
      </c>
      <c r="D116" t="s">
        <v>55</v>
      </c>
      <c r="E116" t="s">
        <v>62</v>
      </c>
      <c r="F116" t="s">
        <v>57</v>
      </c>
      <c r="G116">
        <v>14.14</v>
      </c>
      <c r="H116">
        <v>0</v>
      </c>
      <c r="K116" t="s">
        <v>58</v>
      </c>
      <c r="L116" t="s">
        <v>64</v>
      </c>
      <c r="M116" t="s">
        <v>63</v>
      </c>
      <c r="N116" t="s">
        <v>68</v>
      </c>
      <c r="O116" t="e">
        <f t="shared" si="13"/>
        <v>#N/A</v>
      </c>
      <c r="P116">
        <f t="shared" si="14"/>
        <v>509.577</v>
      </c>
      <c r="Q116">
        <f t="shared" si="15"/>
        <v>509.577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43970.53125</v>
      </c>
      <c r="B117">
        <v>509.847</v>
      </c>
      <c r="C117">
        <v>523.717</v>
      </c>
      <c r="D117" t="s">
        <v>55</v>
      </c>
      <c r="E117" t="s">
        <v>62</v>
      </c>
      <c r="F117" t="s">
        <v>57</v>
      </c>
      <c r="G117">
        <v>13.87</v>
      </c>
      <c r="H117">
        <v>0</v>
      </c>
      <c r="K117" t="s">
        <v>58</v>
      </c>
      <c r="L117" t="s">
        <v>64</v>
      </c>
      <c r="M117" t="s">
        <v>63</v>
      </c>
      <c r="N117" t="s">
        <v>68</v>
      </c>
      <c r="O117" t="e">
        <f t="shared" si="13"/>
        <v>#N/A</v>
      </c>
      <c r="P117">
        <f t="shared" si="14"/>
        <v>509.847</v>
      </c>
      <c r="Q117">
        <f t="shared" si="15"/>
        <v>509.847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43991.55902777778</v>
      </c>
      <c r="B118">
        <v>509.727</v>
      </c>
      <c r="C118">
        <v>523.717</v>
      </c>
      <c r="D118" t="s">
        <v>55</v>
      </c>
      <c r="E118" t="s">
        <v>62</v>
      </c>
      <c r="F118" t="s">
        <v>57</v>
      </c>
      <c r="G118">
        <v>13.99</v>
      </c>
      <c r="H118">
        <v>0</v>
      </c>
      <c r="K118" t="s">
        <v>58</v>
      </c>
      <c r="L118" t="s">
        <v>64</v>
      </c>
      <c r="M118" t="s">
        <v>63</v>
      </c>
      <c r="N118" t="s">
        <v>68</v>
      </c>
      <c r="O118" t="e">
        <f t="shared" si="13"/>
        <v>#N/A</v>
      </c>
      <c r="P118">
        <f t="shared" si="14"/>
        <v>509.727</v>
      </c>
      <c r="Q118">
        <f t="shared" si="15"/>
        <v>509.727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44026.302083333336</v>
      </c>
      <c r="B119">
        <v>509.067</v>
      </c>
      <c r="C119">
        <v>523.717</v>
      </c>
      <c r="D119" t="s">
        <v>55</v>
      </c>
      <c r="E119" t="s">
        <v>62</v>
      </c>
      <c r="F119" t="s">
        <v>57</v>
      </c>
      <c r="G119">
        <v>14.65</v>
      </c>
      <c r="H119">
        <v>0</v>
      </c>
      <c r="K119" t="s">
        <v>58</v>
      </c>
      <c r="L119" t="s">
        <v>64</v>
      </c>
      <c r="M119" t="s">
        <v>63</v>
      </c>
      <c r="N119" t="s">
        <v>68</v>
      </c>
      <c r="O119" t="e">
        <f t="shared" si="13"/>
        <v>#N/A</v>
      </c>
      <c r="P119">
        <f t="shared" si="14"/>
        <v>509.067</v>
      </c>
      <c r="Q119">
        <f t="shared" si="15"/>
        <v>509.067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44067.3125</v>
      </c>
      <c r="B120">
        <v>507.967</v>
      </c>
      <c r="C120">
        <v>523.717</v>
      </c>
      <c r="D120" t="s">
        <v>55</v>
      </c>
      <c r="E120" t="s">
        <v>62</v>
      </c>
      <c r="F120" t="s">
        <v>57</v>
      </c>
      <c r="G120">
        <v>15.75</v>
      </c>
      <c r="H120">
        <v>0</v>
      </c>
      <c r="K120" t="s">
        <v>58</v>
      </c>
      <c r="L120" t="s">
        <v>64</v>
      </c>
      <c r="M120" t="s">
        <v>63</v>
      </c>
      <c r="N120" t="s">
        <v>68</v>
      </c>
      <c r="O120" t="e">
        <f t="shared" si="13"/>
        <v>#N/A</v>
      </c>
      <c r="P120">
        <f t="shared" si="14"/>
        <v>507.967</v>
      </c>
      <c r="Q120">
        <f t="shared" si="15"/>
        <v>507.967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44098.302083333336</v>
      </c>
      <c r="B121">
        <v>507.877</v>
      </c>
      <c r="C121">
        <v>523.717</v>
      </c>
      <c r="D121" t="s">
        <v>55</v>
      </c>
      <c r="E121" t="s">
        <v>62</v>
      </c>
      <c r="F121" t="s">
        <v>57</v>
      </c>
      <c r="G121">
        <v>15.84</v>
      </c>
      <c r="H121">
        <v>0</v>
      </c>
      <c r="K121" t="s">
        <v>58</v>
      </c>
      <c r="L121" t="s">
        <v>64</v>
      </c>
      <c r="M121" t="s">
        <v>63</v>
      </c>
      <c r="N121" t="s">
        <v>68</v>
      </c>
      <c r="O121" t="e">
        <f t="shared" si="13"/>
        <v>#N/A</v>
      </c>
      <c r="P121">
        <f t="shared" si="14"/>
        <v>507.877</v>
      </c>
      <c r="Q121">
        <f t="shared" si="15"/>
        <v>507.877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44119.75</v>
      </c>
      <c r="B122">
        <v>507.897</v>
      </c>
      <c r="C122">
        <v>523.717</v>
      </c>
      <c r="D122" t="s">
        <v>55</v>
      </c>
      <c r="E122" t="s">
        <v>62</v>
      </c>
      <c r="F122" t="s">
        <v>57</v>
      </c>
      <c r="G122">
        <v>15.82</v>
      </c>
      <c r="H122">
        <v>0</v>
      </c>
      <c r="K122" t="s">
        <v>58</v>
      </c>
      <c r="L122" t="s">
        <v>64</v>
      </c>
      <c r="M122" t="s">
        <v>63</v>
      </c>
      <c r="N122" t="s">
        <v>68</v>
      </c>
      <c r="O122" t="e">
        <f t="shared" si="13"/>
        <v>#N/A</v>
      </c>
      <c r="P122">
        <f t="shared" si="14"/>
        <v>507.897</v>
      </c>
      <c r="Q122">
        <f t="shared" si="15"/>
        <v>507.897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44153.666666666664</v>
      </c>
      <c r="B123">
        <v>508.077</v>
      </c>
      <c r="C123">
        <v>523.717</v>
      </c>
      <c r="D123" t="s">
        <v>55</v>
      </c>
      <c r="E123" t="s">
        <v>62</v>
      </c>
      <c r="F123" t="s">
        <v>57</v>
      </c>
      <c r="G123">
        <v>15.64</v>
      </c>
      <c r="H123">
        <v>0</v>
      </c>
      <c r="K123" t="s">
        <v>58</v>
      </c>
      <c r="L123" t="s">
        <v>64</v>
      </c>
      <c r="M123" t="s">
        <v>63</v>
      </c>
      <c r="N123" t="s">
        <v>68</v>
      </c>
      <c r="O123" t="e">
        <f t="shared" si="13"/>
        <v>#N/A</v>
      </c>
      <c r="P123">
        <f t="shared" si="14"/>
        <v>508.077</v>
      </c>
      <c r="Q123">
        <f t="shared" si="15"/>
        <v>508.077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44168.336805555555</v>
      </c>
      <c r="B124">
        <v>508.067</v>
      </c>
      <c r="C124">
        <v>523.717</v>
      </c>
      <c r="D124" t="s">
        <v>55</v>
      </c>
      <c r="E124" t="s">
        <v>62</v>
      </c>
      <c r="F124" t="s">
        <v>57</v>
      </c>
      <c r="G124">
        <v>15.65</v>
      </c>
      <c r="H124">
        <v>0</v>
      </c>
      <c r="K124" t="s">
        <v>58</v>
      </c>
      <c r="L124" t="s">
        <v>64</v>
      </c>
      <c r="M124" t="s">
        <v>63</v>
      </c>
      <c r="N124" t="s">
        <v>68</v>
      </c>
      <c r="O124" t="e">
        <f t="shared" si="13"/>
        <v>#N/A</v>
      </c>
      <c r="P124">
        <f t="shared" si="14"/>
        <v>508.067</v>
      </c>
      <c r="Q124">
        <f t="shared" si="15"/>
        <v>508.067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44204.30902777778</v>
      </c>
      <c r="B125">
        <v>508.177</v>
      </c>
      <c r="C125">
        <v>523.717</v>
      </c>
      <c r="D125" t="s">
        <v>55</v>
      </c>
      <c r="E125" t="s">
        <v>62</v>
      </c>
      <c r="F125" t="s">
        <v>57</v>
      </c>
      <c r="G125">
        <v>15.54</v>
      </c>
      <c r="H125">
        <v>0</v>
      </c>
      <c r="K125" t="s">
        <v>58</v>
      </c>
      <c r="L125" t="s">
        <v>64</v>
      </c>
      <c r="M125" t="s">
        <v>63</v>
      </c>
      <c r="N125" t="s">
        <v>68</v>
      </c>
      <c r="O125" t="e">
        <f t="shared" si="13"/>
        <v>#N/A</v>
      </c>
      <c r="P125">
        <f t="shared" si="14"/>
        <v>508.177</v>
      </c>
      <c r="Q125">
        <f t="shared" si="15"/>
        <v>508.177</v>
      </c>
      <c r="R125" s="10" t="e">
        <f t="shared" si="16"/>
        <v>#N/A</v>
      </c>
      <c r="S125" s="2" t="e">
        <f t="shared" si="1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509.847</v>
      </c>
    </row>
    <row r="15000" ht="12.75">
      <c r="AJ15000">
        <f>MAX($Q$3:$Q$125)</f>
        <v>509.847</v>
      </c>
    </row>
    <row r="15001" ht="12.75">
      <c r="AJ15001">
        <f>MIN($Q$3:$Q$125)</f>
        <v>499.457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2021-05-04T15:05:10Z</dcterms:modified>
  <cp:category/>
  <cp:version/>
  <cp:contentType/>
  <cp:contentStatus/>
</cp:coreProperties>
</file>